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13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<sst xmlns="http://schemas.openxmlformats.org/spreadsheetml/2006/main" count="26" uniqueCount="23">
  <si>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HAFTALIK HASILAT ve SEYİRCİ RAPORU</t>
  </si>
  <si>
    <t>LADIES IN LAVENDER</t>
  </si>
  <si>
    <t>CRY_WOLF</t>
  </si>
  <si>
    <t>HOODWINKED</t>
  </si>
  <si>
    <r>
      <t>HAFTA:</t>
    </r>
    <r>
      <rPr>
        <b/>
        <sz val="12"/>
        <rFont val="Arial"/>
        <family val="2"/>
      </rPr>
      <t xml:space="preserve"> 13</t>
    </r>
  </si>
  <si>
    <r>
      <t xml:space="preserve">HAZIRLAYAN: </t>
    </r>
    <r>
      <rPr>
        <b/>
        <sz val="12"/>
        <rFont val="Arial"/>
        <family val="2"/>
      </rPr>
      <t>Tolga AKINCI</t>
    </r>
  </si>
  <si>
    <t>24 - 30 MART 2006</t>
  </si>
  <si>
    <t>MEDYAVİZYON (WEINSTEIN)</t>
  </si>
  <si>
    <t>MEDYAVİZYON (FOCUS)</t>
  </si>
  <si>
    <t>MEDYAVİZYON (LAKESHORE)</t>
  </si>
  <si>
    <t>Filmin Adı</t>
  </si>
  <si>
    <t>Vizyon
Tarihi</t>
  </si>
  <si>
    <t>Dağıtım &amp;
Şirket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</si>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</sst>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4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9" fillId="2" borderId="41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  <xf numFmtId="43" fontId="9" fillId="2" borderId="41" xfId="15" applyFont="1" applyFill="1" applyBorder="1" applyAlignment="1" applyProtection="1">
      <alignment horizontal="left" vertical="center"/>
      <protection/>
    </xf>
    <xf numFmtId="43" fontId="9" fillId="2" borderId="44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172" fontId="0" fillId="0" borderId="21" xfId="0" applyNumberFormat="1" applyFont="1" applyFill="1" applyBorder="1" applyAlignment="1">
      <alignment horizontal="right" vertical="center"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304800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tabSelected="1" zoomScale="95" zoomScaleNormal="95" workbookViewId="0" topLeftCell="A1">
      <selection activeCell="E14" sqref="E14"/>
    </sheetView>
  </sheetViews>
  <sheetFormatPr defaultColWidth="9.140625" defaultRowHeight="12.75"/>
  <cols>
    <col min="1" max="1" width="4.421875" style="0" bestFit="1" customWidth="1"/>
    <col min="2" max="2" width="0.85546875" style="0" customWidth="1"/>
    <col min="3" max="3" width="25.140625" style="6" customWidth="1"/>
    <col min="4" max="4" width="9.8515625" style="6" customWidth="1"/>
    <col min="5" max="5" width="29.57421875" style="6" bestFit="1" customWidth="1"/>
    <col min="6" max="6" width="6.140625" style="6" customWidth="1"/>
    <col min="7" max="7" width="5.8515625" style="6" bestFit="1" customWidth="1"/>
    <col min="8" max="8" width="6.57421875" style="6" customWidth="1"/>
    <col min="9" max="9" width="14.8515625" style="6" customWidth="1"/>
    <col min="10" max="10" width="9.57421875" style="6" customWidth="1"/>
    <col min="11" max="11" width="7.8515625" style="6" bestFit="1" customWidth="1"/>
    <col min="12" max="12" width="7.00390625" style="6" customWidth="1"/>
    <col min="13" max="13" width="14.8515625" style="0" customWidth="1"/>
    <col min="14" max="14" width="9.57421875" style="0" customWidth="1"/>
    <col min="15" max="15" width="7.00390625" style="0" customWidth="1"/>
  </cols>
  <sheetData>
    <row r="1" spans="2:3" s="6" customFormat="1" ht="6" customHeight="1" thickBot="1">
      <c r="B1" s="1"/>
      <c r="C1" s="1"/>
    </row>
    <row r="2" spans="2:15" s="6" customFormat="1" ht="23.25"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8"/>
    </row>
    <row r="3" spans="2:15" s="3" customFormat="1" ht="15.75">
      <c r="B3" s="16"/>
      <c r="C3" s="17"/>
      <c r="D3" s="14"/>
      <c r="E3" s="14"/>
      <c r="F3" s="14"/>
      <c r="G3" s="14"/>
      <c r="H3" s="14"/>
      <c r="I3" s="14" t="s">
        <v>5</v>
      </c>
      <c r="J3" s="14"/>
      <c r="K3" s="14"/>
      <c r="L3" s="14"/>
      <c r="M3" s="14"/>
      <c r="N3" s="14"/>
      <c r="O3" s="13"/>
    </row>
    <row r="4" spans="2:15" s="3" customFormat="1" ht="15.75">
      <c r="B4" s="16"/>
      <c r="C4" s="15"/>
      <c r="D4" s="14"/>
      <c r="E4" s="14"/>
      <c r="F4" s="14"/>
      <c r="G4" s="14"/>
      <c r="H4" s="14"/>
      <c r="I4" s="14" t="s">
        <v>4</v>
      </c>
      <c r="J4" s="14"/>
      <c r="K4" s="14"/>
      <c r="L4" s="14"/>
      <c r="M4" s="14"/>
      <c r="N4" s="14"/>
      <c r="O4" s="13"/>
    </row>
    <row r="5" spans="2:15" s="3" customFormat="1" ht="15">
      <c r="B5" s="16"/>
      <c r="C5" s="15"/>
      <c r="D5" s="14"/>
      <c r="E5" s="14"/>
      <c r="F5" s="14"/>
      <c r="G5" s="14"/>
      <c r="H5" s="14"/>
      <c r="I5" s="14" t="s">
        <v>6</v>
      </c>
      <c r="J5" s="14"/>
      <c r="K5" s="14"/>
      <c r="L5" s="14"/>
      <c r="M5" s="14"/>
      <c r="N5" s="14"/>
      <c r="O5" s="13"/>
    </row>
    <row r="6" spans="2:15" s="6" customFormat="1" ht="14.25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</row>
    <row r="7" spans="2:15" s="6" customFormat="1" ht="18.75" thickBot="1"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/>
    </row>
    <row r="8" spans="2:3" s="6" customFormat="1" ht="6" customHeight="1" thickBot="1">
      <c r="B8" s="1"/>
      <c r="C8" s="1"/>
    </row>
    <row r="9" spans="1:15" s="3" customFormat="1" ht="18" customHeight="1">
      <c r="A9" s="32"/>
      <c r="B9" s="33"/>
      <c r="C9" s="92" t="s">
        <v>10</v>
      </c>
      <c r="D9" s="94" t="s">
        <v>11</v>
      </c>
      <c r="E9" s="94" t="s">
        <v>12</v>
      </c>
      <c r="F9" s="90" t="s">
        <v>13</v>
      </c>
      <c r="G9" s="90" t="s">
        <v>14</v>
      </c>
      <c r="H9" s="90" t="s">
        <v>15</v>
      </c>
      <c r="I9" s="88" t="s">
        <v>21</v>
      </c>
      <c r="J9" s="86"/>
      <c r="K9" s="86"/>
      <c r="L9" s="89"/>
      <c r="M9" s="86" t="s">
        <v>16</v>
      </c>
      <c r="N9" s="86"/>
      <c r="O9" s="87"/>
    </row>
    <row r="10" spans="1:15" s="3" customFormat="1" ht="30" customHeight="1" thickBot="1">
      <c r="A10" s="34"/>
      <c r="B10" s="35"/>
      <c r="C10" s="93"/>
      <c r="D10" s="95"/>
      <c r="E10" s="95"/>
      <c r="F10" s="91"/>
      <c r="G10" s="91"/>
      <c r="H10" s="91"/>
      <c r="I10" s="36" t="s">
        <v>17</v>
      </c>
      <c r="J10" s="37" t="s">
        <v>18</v>
      </c>
      <c r="K10" s="38" t="s">
        <v>19</v>
      </c>
      <c r="L10" s="39" t="s">
        <v>20</v>
      </c>
      <c r="M10" s="36" t="s">
        <v>17</v>
      </c>
      <c r="N10" s="37" t="s">
        <v>18</v>
      </c>
      <c r="O10" s="40" t="s">
        <v>20</v>
      </c>
    </row>
    <row r="11" spans="1:15" s="50" customFormat="1" ht="22.5" customHeight="1">
      <c r="A11" s="4">
        <v>1</v>
      </c>
      <c r="B11" s="41"/>
      <c r="C11" s="42" t="s">
        <v>3</v>
      </c>
      <c r="D11" s="43">
        <v>38800</v>
      </c>
      <c r="E11" s="44" t="s">
        <v>7</v>
      </c>
      <c r="F11" s="45">
        <v>58</v>
      </c>
      <c r="G11" s="46">
        <v>58</v>
      </c>
      <c r="H11" s="46">
        <v>1</v>
      </c>
      <c r="I11" s="84">
        <v>350945.5</v>
      </c>
      <c r="J11" s="47">
        <v>46256</v>
      </c>
      <c r="K11" s="48">
        <f>IF(I11&lt;&gt;0,J11/G11,"")</f>
        <v>797.5172413793103</v>
      </c>
      <c r="L11" s="49">
        <f>IF(I11&lt;&gt;0,I11/J11,"")</f>
        <v>7.587026547907299</v>
      </c>
      <c r="M11" s="79">
        <f>350945.5</f>
        <v>350945.5</v>
      </c>
      <c r="N11" s="96">
        <f>46256</f>
        <v>46256</v>
      </c>
      <c r="O11" s="82">
        <f aca="true" t="shared" si="0" ref="O11:O20">IF(M11&lt;&gt;0,M11/N11,"")</f>
        <v>7.587026547907299</v>
      </c>
    </row>
    <row r="12" spans="1:15" s="5" customFormat="1" ht="22.5" customHeight="1">
      <c r="A12" s="4">
        <v>2</v>
      </c>
      <c r="B12" s="56"/>
      <c r="C12" s="64" t="s">
        <v>2</v>
      </c>
      <c r="D12" s="65">
        <v>38793</v>
      </c>
      <c r="E12" s="66" t="s">
        <v>8</v>
      </c>
      <c r="F12" s="57">
        <v>71</v>
      </c>
      <c r="G12" s="58">
        <v>71</v>
      </c>
      <c r="H12" s="58">
        <v>2</v>
      </c>
      <c r="I12" s="85">
        <v>65126.5</v>
      </c>
      <c r="J12" s="71">
        <v>10232</v>
      </c>
      <c r="K12" s="72">
        <f aca="true" t="shared" si="1" ref="K12:K20">IF(I12&lt;&gt;0,J12/G12,"")</f>
        <v>144.11267605633802</v>
      </c>
      <c r="L12" s="76">
        <f aca="true" t="shared" si="2" ref="L12:L20">IF(I12&lt;&gt;0,I12/J12,"")</f>
        <v>6.364982408131352</v>
      </c>
      <c r="M12" s="78">
        <f>139188.5+65126.5</f>
        <v>204315</v>
      </c>
      <c r="N12" s="51">
        <f>20151+10232</f>
        <v>30383</v>
      </c>
      <c r="O12" s="81">
        <f t="shared" si="0"/>
        <v>6.7246486522068265</v>
      </c>
    </row>
    <row r="13" spans="1:15" s="5" customFormat="1" ht="22.5" customHeight="1">
      <c r="A13" s="4">
        <v>3</v>
      </c>
      <c r="B13" s="22"/>
      <c r="C13" s="64" t="s">
        <v>1</v>
      </c>
      <c r="D13" s="65">
        <v>38793</v>
      </c>
      <c r="E13" s="66" t="s">
        <v>9</v>
      </c>
      <c r="F13" s="57">
        <v>2</v>
      </c>
      <c r="G13" s="58">
        <v>2</v>
      </c>
      <c r="H13" s="58">
        <v>2</v>
      </c>
      <c r="I13" s="85">
        <v>3690</v>
      </c>
      <c r="J13" s="71">
        <v>452</v>
      </c>
      <c r="K13" s="72">
        <f t="shared" si="1"/>
        <v>226</v>
      </c>
      <c r="L13" s="76">
        <f t="shared" si="2"/>
        <v>8.163716814159292</v>
      </c>
      <c r="M13" s="78">
        <f>21147.5+3690</f>
        <v>24837.5</v>
      </c>
      <c r="N13" s="51">
        <f>2248+452</f>
        <v>2700</v>
      </c>
      <c r="O13" s="81">
        <f t="shared" si="0"/>
        <v>9.199074074074074</v>
      </c>
    </row>
    <row r="14" spans="1:15" s="5" customFormat="1" ht="22.5" customHeight="1">
      <c r="A14" s="4">
        <v>4</v>
      </c>
      <c r="B14" s="22"/>
      <c r="C14" s="64"/>
      <c r="D14" s="65"/>
      <c r="E14" s="66"/>
      <c r="F14" s="57"/>
      <c r="G14" s="58"/>
      <c r="H14" s="58"/>
      <c r="I14" s="85"/>
      <c r="J14" s="71"/>
      <c r="K14" s="72">
        <f t="shared" si="1"/>
      </c>
      <c r="L14" s="76">
        <f t="shared" si="2"/>
      </c>
      <c r="M14" s="78"/>
      <c r="N14" s="52"/>
      <c r="O14" s="81">
        <f t="shared" si="0"/>
      </c>
    </row>
    <row r="15" spans="1:15" s="5" customFormat="1" ht="22.5" customHeight="1">
      <c r="A15" s="4">
        <v>5</v>
      </c>
      <c r="B15" s="22"/>
      <c r="C15" s="64"/>
      <c r="D15" s="65"/>
      <c r="E15" s="66"/>
      <c r="F15" s="57"/>
      <c r="G15" s="58"/>
      <c r="H15" s="58"/>
      <c r="I15" s="85"/>
      <c r="J15" s="71"/>
      <c r="K15" s="72">
        <f t="shared" si="1"/>
      </c>
      <c r="L15" s="76">
        <f t="shared" si="2"/>
      </c>
      <c r="M15" s="78"/>
      <c r="N15" s="51"/>
      <c r="O15" s="81">
        <f t="shared" si="0"/>
      </c>
    </row>
    <row r="16" spans="1:15" s="2" customFormat="1" ht="22.5" customHeight="1">
      <c r="A16" s="4">
        <v>6</v>
      </c>
      <c r="B16" s="22"/>
      <c r="C16" s="64"/>
      <c r="D16" s="65"/>
      <c r="E16" s="66"/>
      <c r="F16" s="57"/>
      <c r="G16" s="58"/>
      <c r="H16" s="58"/>
      <c r="I16" s="85"/>
      <c r="J16" s="71"/>
      <c r="K16" s="72">
        <f t="shared" si="1"/>
      </c>
      <c r="L16" s="76">
        <f t="shared" si="2"/>
      </c>
      <c r="M16" s="78"/>
      <c r="N16" s="51"/>
      <c r="O16" s="81">
        <f t="shared" si="0"/>
      </c>
    </row>
    <row r="17" spans="1:15" s="2" customFormat="1" ht="22.5" customHeight="1">
      <c r="A17" s="4">
        <v>7</v>
      </c>
      <c r="B17" s="22"/>
      <c r="C17" s="64"/>
      <c r="D17" s="65"/>
      <c r="E17" s="66"/>
      <c r="F17" s="57"/>
      <c r="G17" s="58"/>
      <c r="H17" s="58"/>
      <c r="I17" s="85"/>
      <c r="J17" s="71"/>
      <c r="K17" s="72">
        <f t="shared" si="1"/>
      </c>
      <c r="L17" s="76">
        <f t="shared" si="2"/>
      </c>
      <c r="M17" s="78"/>
      <c r="N17" s="52"/>
      <c r="O17" s="81">
        <f t="shared" si="0"/>
      </c>
    </row>
    <row r="18" spans="1:15" s="2" customFormat="1" ht="22.5" customHeight="1">
      <c r="A18" s="4">
        <v>8</v>
      </c>
      <c r="B18" s="22"/>
      <c r="C18" s="64"/>
      <c r="D18" s="65"/>
      <c r="E18" s="66"/>
      <c r="F18" s="57"/>
      <c r="G18" s="58"/>
      <c r="H18" s="58"/>
      <c r="I18" s="85"/>
      <c r="J18" s="71"/>
      <c r="K18" s="72">
        <f t="shared" si="1"/>
      </c>
      <c r="L18" s="76">
        <f t="shared" si="2"/>
      </c>
      <c r="M18" s="78"/>
      <c r="N18" s="51"/>
      <c r="O18" s="81">
        <f t="shared" si="0"/>
      </c>
    </row>
    <row r="19" spans="1:15" s="2" customFormat="1" ht="22.5" customHeight="1">
      <c r="A19" s="4">
        <v>9</v>
      </c>
      <c r="B19" s="23"/>
      <c r="C19" s="64"/>
      <c r="D19" s="65"/>
      <c r="E19" s="66"/>
      <c r="F19" s="57"/>
      <c r="G19" s="58"/>
      <c r="H19" s="58"/>
      <c r="I19" s="85"/>
      <c r="J19" s="71"/>
      <c r="K19" s="72">
        <f t="shared" si="1"/>
      </c>
      <c r="L19" s="76">
        <f t="shared" si="2"/>
      </c>
      <c r="M19" s="78"/>
      <c r="N19" s="53"/>
      <c r="O19" s="81">
        <f t="shared" si="0"/>
      </c>
    </row>
    <row r="20" spans="1:15" s="2" customFormat="1" ht="22.5" customHeight="1" thickBot="1">
      <c r="A20" s="4">
        <v>10</v>
      </c>
      <c r="B20" s="24"/>
      <c r="C20" s="67"/>
      <c r="D20" s="68"/>
      <c r="E20" s="69"/>
      <c r="F20" s="59"/>
      <c r="G20" s="60"/>
      <c r="H20" s="59"/>
      <c r="I20" s="73"/>
      <c r="J20" s="74"/>
      <c r="K20" s="75">
        <f t="shared" si="1"/>
      </c>
      <c r="L20" s="77">
        <f t="shared" si="2"/>
      </c>
      <c r="M20" s="80"/>
      <c r="N20" s="54"/>
      <c r="O20" s="83">
        <f t="shared" si="0"/>
      </c>
    </row>
    <row r="21" spans="2:3" s="6" customFormat="1" ht="6" customHeight="1" thickBot="1">
      <c r="B21" s="1"/>
      <c r="C21" s="1"/>
    </row>
    <row r="22" spans="1:15" s="50" customFormat="1" ht="22.5" customHeight="1" thickBot="1">
      <c r="A22" s="55"/>
      <c r="B22" s="61" t="s">
        <v>22</v>
      </c>
      <c r="C22" s="62"/>
      <c r="D22" s="62"/>
      <c r="E22" s="63"/>
      <c r="F22" s="25">
        <f>SUM(F11:F20)</f>
        <v>131</v>
      </c>
      <c r="G22" s="25">
        <f>SUM(G11:G21)</f>
        <v>131</v>
      </c>
      <c r="H22" s="26"/>
      <c r="I22" s="27">
        <f>SUM(I11:I20)</f>
        <v>419762</v>
      </c>
      <c r="J22" s="28">
        <f>SUM(J11:J20)</f>
        <v>56940</v>
      </c>
      <c r="K22" s="29"/>
      <c r="L22" s="30"/>
      <c r="M22" s="27">
        <f>SUM(M11:M20)</f>
        <v>580098</v>
      </c>
      <c r="N22" s="28">
        <f>SUM(N11:N20)</f>
        <v>79339</v>
      </c>
      <c r="O22" s="31"/>
    </row>
    <row r="23" s="6" customFormat="1" ht="12.75" customHeight="1"/>
    <row r="43" ht="12.75">
      <c r="D43" s="70"/>
    </row>
    <row r="44" ht="12.75">
      <c r="D44" s="70"/>
    </row>
  </sheetData>
  <mergeCells count="8">
    <mergeCell ref="C9:C10"/>
    <mergeCell ref="D9:D10"/>
    <mergeCell ref="E9:E10"/>
    <mergeCell ref="M9:O9"/>
    <mergeCell ref="I9:L9"/>
    <mergeCell ref="F9:F10"/>
    <mergeCell ref="G9:G10"/>
    <mergeCell ref="H9:H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(KeyserSoze)</dc:creator>
  <cp:keywords/>
  <dc:description/>
  <cp:lastModifiedBy>Tolga</cp:lastModifiedBy>
  <cp:lastPrinted>2006-03-31T10:29:52Z</cp:lastPrinted>
  <dcterms:created xsi:type="dcterms:W3CDTF">2004-07-30T11:27:24Z</dcterms:created>
  <dcterms:modified xsi:type="dcterms:W3CDTF">2006-03-31T13:36:58Z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