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<sst xmlns="http://schemas.openxmlformats.org/spreadsheetml/2006/main" count="43" uniqueCount="31">
  <si>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</si>
  <si>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</si>
  <si>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</si>
  <si>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</si>
  <si>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</si>
  <si>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</si>
  <si>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</si>
  <si>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</si>
  <si>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</si>
  <si>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</si>
  <si>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</si>
  <si>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</si>
  <si>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</si>
  <si>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</si>
  <si>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</si>
  <si>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</si>
  <si>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</si>
  <si>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</si>
  <si>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</si>
  <si>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</si>
  <si>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</si>
  <si>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</si>
  <si>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BANDIDAS</t>
  </si>
  <si>
    <t>ÖZEN</t>
  </si>
  <si>
    <t>ÖZEN/UMUT SANAT</t>
  </si>
  <si>
    <t>COMBIEN TU M'AIMES</t>
  </si>
  <si>
    <t>UMUT SANAT</t>
  </si>
  <si>
    <t>UMUT SANAT/ÖZEN</t>
  </si>
  <si>
    <t>WEEKEND: 31      11.08 - 13.08.2006</t>
  </si>
  <si>
    <t>DATE : 14.08.2006</t>
  </si>
  <si>
    <t>DARK, THE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</si>
</sst>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7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11" fillId="0" borderId="1" xfId="15" applyNumberFormat="1" applyFont="1" applyFill="1" applyBorder="1" applyAlignment="1" applyProtection="1">
      <alignment vertical="center"/>
      <protection locked="0"/>
    </xf>
    <xf numFmtId="180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7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69" fontId="11" fillId="0" borderId="1" xfId="15" applyNumberFormat="1" applyFont="1" applyFill="1" applyBorder="1" applyAlignment="1">
      <alignment vertical="center"/>
    </xf>
    <xf numFmtId="180" fontId="11" fillId="0" borderId="1" xfId="15" applyNumberFormat="1" applyFont="1" applyFill="1" applyBorder="1" applyAlignment="1">
      <alignment vertical="center"/>
    </xf>
    <xf numFmtId="169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74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75" fontId="14" fillId="0" borderId="1" xfId="15" applyNumberFormat="1" applyFont="1" applyBorder="1" applyAlignment="1" applyProtection="1">
      <alignment vertical="center"/>
      <protection/>
    </xf>
    <xf numFmtId="172" fontId="14" fillId="0" borderId="1" xfId="15" applyNumberFormat="1" applyFont="1" applyBorder="1" applyAlignment="1" applyProtection="1">
      <alignment vertical="center"/>
      <protection/>
    </xf>
    <xf numFmtId="175" fontId="17" fillId="0" borderId="1" xfId="15" applyNumberFormat="1" applyFont="1" applyFill="1" applyBorder="1" applyAlignment="1" applyProtection="1">
      <alignment vertical="center"/>
      <protection/>
    </xf>
    <xf numFmtId="172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9" fontId="16" fillId="0" borderId="1" xfId="15" applyNumberFormat="1" applyFont="1" applyFill="1" applyBorder="1" applyAlignment="1" applyProtection="1">
      <alignment vertical="center"/>
      <protection/>
    </xf>
    <xf numFmtId="175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0" fontId="11" fillId="0" borderId="1" xfId="15" applyNumberFormat="1" applyFont="1" applyFill="1" applyBorder="1" applyAlignment="1" applyProtection="1">
      <alignment vertical="center"/>
      <protection/>
    </xf>
    <xf numFmtId="177" fontId="11" fillId="0" borderId="1" xfId="15" applyNumberFormat="1" applyFont="1" applyFill="1" applyBorder="1" applyAlignment="1">
      <alignment vertical="center"/>
    </xf>
    <xf numFmtId="176" fontId="11" fillId="0" borderId="1" xfId="21" applyNumberFormat="1" applyFont="1" applyFill="1" applyBorder="1" applyAlignment="1">
      <alignment vertical="center"/>
    </xf>
    <xf numFmtId="177" fontId="11" fillId="0" borderId="1" xfId="21" applyNumberFormat="1" applyFont="1" applyFill="1" applyBorder="1" applyAlignment="1" applyProtection="1">
      <alignment vertical="center"/>
      <protection/>
    </xf>
    <xf numFmtId="169" fontId="16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69" fontId="16" fillId="0" borderId="1" xfId="0" applyNumberFormat="1" applyFont="1" applyFill="1" applyBorder="1" applyAlignment="1">
      <alignment vertical="center"/>
    </xf>
    <xf numFmtId="172" fontId="14" fillId="0" borderId="1" xfId="15" applyNumberFormat="1" applyFont="1" applyFill="1" applyBorder="1" applyAlignment="1" applyProtection="1">
      <alignment horizontal="right" vertical="center"/>
      <protection/>
    </xf>
    <xf numFmtId="169" fontId="14" fillId="0" borderId="1" xfId="15" applyNumberFormat="1" applyFont="1" applyFill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0" fontId="14" fillId="0" borderId="1" xfId="15" applyNumberFormat="1" applyFont="1" applyFill="1" applyBorder="1" applyAlignment="1" applyProtection="1">
      <alignment vertical="center"/>
      <protection/>
    </xf>
    <xf numFmtId="175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right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73831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4906625" y="0"/>
          <a:ext cx="23431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workbookViewId="0" topLeftCell="L1">
      <selection activeCell="C5" sqref="C5"/>
    </sheetView>
  </sheetViews>
  <sheetFormatPr defaultColWidth="9.140625" defaultRowHeight="12.75"/>
  <cols>
    <col min="1" max="1" width="3.57421875" style="13" bestFit="1" customWidth="1"/>
    <col min="2" max="2" width="1.7109375" style="47" customWidth="1"/>
    <col min="3" max="3" width="31.28125" style="20" customWidth="1"/>
    <col min="4" max="4" width="9.8515625" style="20" bestFit="1" customWidth="1"/>
    <col min="5" max="5" width="13.57421875" style="20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6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0.00390625" style="69" bestFit="1" customWidth="1"/>
    <col min="21" max="21" width="9.28125" style="32" bestFit="1" customWidth="1"/>
    <col min="22" max="22" width="11.7109375" style="69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Z1" s="31"/>
    </row>
    <row r="2" spans="1:26" s="32" customFormat="1" ht="50.25">
      <c r="A2" s="87" t="s">
        <v>21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22"/>
      <c r="K3" s="22"/>
      <c r="L3" s="22"/>
      <c r="M3" s="22"/>
      <c r="N3" s="22"/>
      <c r="O3" s="89" t="s">
        <v>28</v>
      </c>
      <c r="P3" s="90"/>
      <c r="Q3" s="90"/>
      <c r="R3" s="90"/>
      <c r="S3" s="90"/>
      <c r="T3" s="90"/>
      <c r="U3" s="90"/>
      <c r="V3" s="90"/>
      <c r="W3" s="90"/>
      <c r="X3" s="91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89" t="s">
        <v>29</v>
      </c>
      <c r="P4" s="90"/>
      <c r="Q4" s="90"/>
      <c r="R4" s="90"/>
      <c r="S4" s="90"/>
      <c r="T4" s="90"/>
      <c r="U4" s="90"/>
      <c r="V4" s="90"/>
      <c r="W4" s="90"/>
      <c r="X4" s="91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3" t="s">
        <v>0</v>
      </c>
      <c r="D6" s="94" t="s">
        <v>8</v>
      </c>
      <c r="E6" s="94" t="s">
        <v>1</v>
      </c>
      <c r="F6" s="94" t="s">
        <v>19</v>
      </c>
      <c r="G6" s="84" t="s">
        <v>9</v>
      </c>
      <c r="H6" s="84" t="s">
        <v>10</v>
      </c>
      <c r="I6" s="84" t="s">
        <v>11</v>
      </c>
      <c r="J6" s="83" t="s">
        <v>2</v>
      </c>
      <c r="K6" s="83"/>
      <c r="L6" s="83" t="s">
        <v>3</v>
      </c>
      <c r="M6" s="83"/>
      <c r="N6" s="83" t="s">
        <v>4</v>
      </c>
      <c r="O6" s="83"/>
      <c r="P6" s="83" t="s">
        <v>12</v>
      </c>
      <c r="Q6" s="83"/>
      <c r="R6" s="83"/>
      <c r="S6" s="83"/>
      <c r="T6" s="83" t="s">
        <v>13</v>
      </c>
      <c r="U6" s="83"/>
      <c r="V6" s="83" t="s">
        <v>14</v>
      </c>
      <c r="W6" s="83"/>
      <c r="X6" s="83"/>
      <c r="Z6" s="26"/>
    </row>
    <row r="7" spans="1:26" s="25" customFormat="1" ht="27">
      <c r="A7" s="27"/>
      <c r="B7" s="19"/>
      <c r="C7" s="93"/>
      <c r="D7" s="94"/>
      <c r="E7" s="83"/>
      <c r="F7" s="83"/>
      <c r="G7" s="84"/>
      <c r="H7" s="84"/>
      <c r="I7" s="84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30</v>
      </c>
      <c r="D8" s="2">
        <v>38940</v>
      </c>
      <c r="E8" s="3" t="s">
        <v>23</v>
      </c>
      <c r="F8" s="3" t="s">
        <v>24</v>
      </c>
      <c r="G8" s="51">
        <v>40</v>
      </c>
      <c r="H8" s="51">
        <v>40</v>
      </c>
      <c r="I8" s="51">
        <v>1</v>
      </c>
      <c r="J8" s="4">
        <v>14457.5</v>
      </c>
      <c r="K8" s="5">
        <v>1793</v>
      </c>
      <c r="L8" s="4">
        <v>22189</v>
      </c>
      <c r="M8" s="5">
        <v>2669</v>
      </c>
      <c r="N8" s="4">
        <v>29089</v>
      </c>
      <c r="O8" s="5">
        <v>3390</v>
      </c>
      <c r="P8" s="55">
        <f>+J8+L8+N8</f>
        <v>65735.5</v>
      </c>
      <c r="Q8" s="58">
        <f>+K8+M8+O8</f>
        <v>7852</v>
      </c>
      <c r="R8" s="10">
        <f>+Q8/H8</f>
        <v>196.3</v>
      </c>
      <c r="S8" s="59">
        <f>+P8/Q8</f>
        <v>8.371816097809475</v>
      </c>
      <c r="T8" s="4"/>
      <c r="U8" s="60" t="e">
        <f>(+T8-P8)/T8</f>
        <v>#DIV/0!</v>
      </c>
      <c r="V8" s="4">
        <v>65735.5</v>
      </c>
      <c r="W8" s="5">
        <v>7852</v>
      </c>
      <c r="X8" s="61">
        <f>V8/W8</f>
        <v>8.371816097809475</v>
      </c>
      <c r="Z8" s="26"/>
    </row>
    <row r="9" spans="1:26" s="29" customFormat="1" ht="18">
      <c r="A9" s="28">
        <v>2</v>
      </c>
      <c r="B9" s="15"/>
      <c r="C9" s="1" t="s">
        <v>22</v>
      </c>
      <c r="D9" s="2">
        <v>38877</v>
      </c>
      <c r="E9" s="3" t="s">
        <v>23</v>
      </c>
      <c r="F9" s="3" t="s">
        <v>24</v>
      </c>
      <c r="G9" s="51">
        <v>50</v>
      </c>
      <c r="H9" s="51">
        <v>2</v>
      </c>
      <c r="I9" s="51">
        <v>10</v>
      </c>
      <c r="J9" s="4">
        <v>120</v>
      </c>
      <c r="K9" s="5">
        <v>36</v>
      </c>
      <c r="L9" s="4">
        <v>307</v>
      </c>
      <c r="M9" s="5">
        <v>93</v>
      </c>
      <c r="N9" s="4">
        <v>351</v>
      </c>
      <c r="O9" s="5">
        <v>100</v>
      </c>
      <c r="P9" s="55">
        <f>+J9+L9+N9</f>
        <v>778</v>
      </c>
      <c r="Q9" s="58">
        <f>+K9+M9+O9</f>
        <v>229</v>
      </c>
      <c r="R9" s="10">
        <f>+Q9/H9</f>
        <v>114.5</v>
      </c>
      <c r="S9" s="59">
        <f>+P9/Q9</f>
        <v>3.3973799126637556</v>
      </c>
      <c r="T9" s="4">
        <v>450</v>
      </c>
      <c r="U9" s="60">
        <f>(+T9-P9)/T9</f>
        <v>-0.7288888888888889</v>
      </c>
      <c r="V9" s="9"/>
      <c r="W9" s="10"/>
      <c r="X9" s="63" t="e">
        <f>V9/W9</f>
        <v>#DIV/0!</v>
      </c>
      <c r="Z9" s="30"/>
    </row>
    <row r="10" spans="1:26" s="29" customFormat="1" ht="18">
      <c r="A10" s="28">
        <v>3</v>
      </c>
      <c r="B10" s="15"/>
      <c r="C10" s="6" t="s">
        <v>25</v>
      </c>
      <c r="D10" s="7">
        <v>38849</v>
      </c>
      <c r="E10" s="8" t="s">
        <v>26</v>
      </c>
      <c r="F10" s="8" t="s">
        <v>27</v>
      </c>
      <c r="G10" s="52">
        <v>21</v>
      </c>
      <c r="H10" s="52">
        <v>1</v>
      </c>
      <c r="I10" s="52">
        <v>14</v>
      </c>
      <c r="J10" s="9">
        <v>35</v>
      </c>
      <c r="K10" s="10">
        <v>5</v>
      </c>
      <c r="L10" s="9">
        <v>119</v>
      </c>
      <c r="M10" s="10">
        <v>18</v>
      </c>
      <c r="N10" s="9">
        <v>48</v>
      </c>
      <c r="O10" s="10">
        <v>7</v>
      </c>
      <c r="P10" s="62">
        <f>SUM(J10+L10+N10)</f>
        <v>202</v>
      </c>
      <c r="Q10" s="10">
        <f>SUM(K10+M10+O10)</f>
        <v>30</v>
      </c>
      <c r="R10" s="10">
        <f>+Q10/H10</f>
        <v>30</v>
      </c>
      <c r="S10" s="59">
        <f>+P10/Q10</f>
        <v>6.733333333333333</v>
      </c>
      <c r="T10" s="9">
        <v>783</v>
      </c>
      <c r="U10" s="60">
        <f>(+T10-P10)/T10</f>
        <v>0.7420178799489144</v>
      </c>
      <c r="V10" s="9"/>
      <c r="W10" s="10"/>
      <c r="X10" s="59"/>
      <c r="Z10" s="30"/>
    </row>
    <row r="11" spans="1:27" s="32" customFormat="1" ht="18">
      <c r="A11" s="28">
        <v>4</v>
      </c>
      <c r="B11" s="16"/>
      <c r="C11" s="6"/>
      <c r="D11" s="7"/>
      <c r="E11" s="8"/>
      <c r="F11" s="8"/>
      <c r="G11" s="52"/>
      <c r="H11" s="52"/>
      <c r="I11" s="52"/>
      <c r="J11" s="9"/>
      <c r="K11" s="10"/>
      <c r="L11" s="9"/>
      <c r="M11" s="10"/>
      <c r="N11" s="9"/>
      <c r="O11" s="10"/>
      <c r="P11" s="62"/>
      <c r="Q11" s="10"/>
      <c r="R11" s="10"/>
      <c r="S11" s="59"/>
      <c r="T11" s="9"/>
      <c r="U11" s="60"/>
      <c r="V11" s="11"/>
      <c r="W11" s="12"/>
      <c r="X11" s="63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2" t="s">
        <v>17</v>
      </c>
      <c r="C19" s="92"/>
      <c r="D19" s="92"/>
      <c r="E19" s="92"/>
      <c r="F19" s="92"/>
      <c r="G19" s="74"/>
      <c r="H19" s="74">
        <f>SUM(H8:H18)</f>
        <v>43</v>
      </c>
      <c r="I19" s="73"/>
      <c r="J19" s="75"/>
      <c r="K19" s="76"/>
      <c r="L19" s="75"/>
      <c r="M19" s="76"/>
      <c r="N19" s="75"/>
      <c r="O19" s="76"/>
      <c r="P19" s="75">
        <f>SUM(P8:P18)</f>
        <v>66715.5</v>
      </c>
      <c r="Q19" s="76">
        <f>SUM(Q8:Q18)</f>
        <v>8111</v>
      </c>
      <c r="R19" s="77">
        <f>P19/H19</f>
        <v>1551.5232558139535</v>
      </c>
      <c r="S19" s="78">
        <f>P19/Q19</f>
        <v>8.225311305634325</v>
      </c>
      <c r="T19" s="75"/>
      <c r="U19" s="79"/>
      <c r="V19" s="80"/>
      <c r="W19" s="81"/>
      <c r="X19" s="82"/>
      <c r="Z19" s="46"/>
      <c r="AD19" s="45" t="s">
        <v>18</v>
      </c>
    </row>
  </sheetData>
  <mergeCells count="18"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  <mergeCell ref="A1:X1"/>
    <mergeCell ref="A2:X2"/>
    <mergeCell ref="O3:X3"/>
    <mergeCell ref="O4:X4"/>
    <mergeCell ref="L6:M6"/>
    <mergeCell ref="N6:O6"/>
    <mergeCell ref="H6:H7"/>
    <mergeCell ref="I6:I7"/>
  </mergeCells>
  <printOptions/>
  <pageMargins left="0.33" right="0.22" top="1" bottom="1" header="0.5" footer="0.5"/>
  <pageSetup fitToHeight="1" fitToWidth="1" horizontalDpi="300" verticalDpi="300" orientation="landscape" paperSize="9" scale="55" r:id="rId2"/>
  <ignoredErrors>
    <ignoredError sqref="U8 X8:X9 R19:S19 R8:S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2006-08-14T12:35:19Z</cp:lastPrinted>
  <dcterms:created xsi:type="dcterms:W3CDTF">2006-03-15T09:07:04Z</dcterms:created>
  <dcterms:modified xsi:type="dcterms:W3CDTF">2006-08-14T19:46:57Z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-73591539</vt:i4>
  </property>
  <property fmtid="{D5CDD505-2E9C-101B-9397-08002B2CF9AE}" pid="3" name="_EmailSubject">
    <vt:lpwstr>Weekend Box Office - WE: 31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