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REPORT'!$A$1:$X$22</definedName>
  </definedNames>
  <calcPr fullCalcOnLoad="1"/>
</workbook>
</file>

<file path=xl/sharedStrings.xml><?xml version="1.0" encoding="utf-8"?>
<sst xmlns="http://schemas.openxmlformats.org/spreadsheetml/2006/main" count="58" uniqueCount="35">
  <si>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</si>
  <si>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</si>
  <si>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</si>
  <si>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</si>
  <si>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</si>
  <si>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</si>
  <si>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</si>
  <si>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</si>
  <si>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</si>
  <si>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</si>
  <si>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</si>
  <si>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</si>
  <si>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</si>
  <si>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</si>
  <si>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</si>
  <si>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</si>
  <si>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</si>
  <si>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</si>
  <si>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</si>
  <si>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</si>
  <si>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</si>
  <si>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</si>
  <si>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</si>
  <si>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</si>
  <si>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</si>
  <si>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COPYING BEETHOVEN</t>
  </si>
  <si>
    <t>27.Marc.2007</t>
  </si>
  <si>
    <t>THE ELEMANTARY PARTICLES</t>
  </si>
  <si>
    <t>ERMAN FILMS</t>
  </si>
  <si>
    <t>ONE MISSED CALL:FINAL</t>
  </si>
  <si>
    <t>FRACTURE</t>
  </si>
  <si>
    <t>CRIME INSIDERS</t>
  </si>
  <si>
    <t>15June.2007</t>
  </si>
  <si>
    <t>THE LITTLE CHILDREN</t>
  </si>
  <si>
    <t>WEEKEND:  29 June - 01 July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</si>
</sst>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sz val="13"/>
      <name val="Trebuchet MS"/>
      <family val="2"/>
    </font>
    <font>
      <sz val="1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80" fontId="29" fillId="3" borderId="1" xfId="15" applyNumberFormat="1" applyFont="1" applyFill="1" applyBorder="1" applyAlignment="1">
      <alignment vertical="center"/>
    </xf>
    <xf numFmtId="177" fontId="29" fillId="3" borderId="1" xfId="15" applyNumberFormat="1" applyFont="1" applyFill="1" applyBorder="1" applyAlignment="1">
      <alignment vertical="center"/>
    </xf>
    <xf numFmtId="176" fontId="29" fillId="3" borderId="1" xfId="21" applyNumberFormat="1" applyFont="1" applyFill="1" applyBorder="1" applyAlignment="1">
      <alignment vertical="center"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4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3" borderId="1" xfId="15" applyNumberFormat="1" applyFont="1" applyFill="1" applyBorder="1" applyAlignment="1">
      <alignment vertical="center"/>
    </xf>
    <xf numFmtId="177" fontId="29" fillId="3" borderId="1" xfId="0" applyNumberFormat="1" applyFont="1" applyFill="1" applyBorder="1" applyAlignment="1">
      <alignment vertical="center"/>
    </xf>
    <xf numFmtId="180" fontId="34" fillId="3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0980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0" y="0"/>
          <a:ext cx="29718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14</xdr:col>
      <xdr:colOff>419100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010400"/>
          <a:ext cx="1222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 topLeftCell="A1">
      <selection activeCell="O3" sqref="O3:X3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59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9.140625" style="7" bestFit="1" customWidth="1"/>
    <col min="12" max="12" width="17.7109375" style="7" customWidth="1"/>
    <col min="13" max="13" width="9.00390625" style="7" bestFit="1" customWidth="1"/>
    <col min="14" max="14" width="17.7109375" style="7" customWidth="1"/>
    <col min="15" max="15" width="9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3.851562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1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50.25">
      <c r="A2" s="83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37.5" customHeight="1">
      <c r="A3" s="9"/>
      <c r="B3" s="9"/>
      <c r="C3" s="55"/>
      <c r="D3" s="9"/>
      <c r="E3" s="9"/>
      <c r="F3" s="57"/>
      <c r="G3" s="10"/>
      <c r="H3" s="10"/>
      <c r="I3" s="10"/>
      <c r="J3" s="9"/>
      <c r="K3" s="9"/>
      <c r="L3" s="9"/>
      <c r="M3" s="9"/>
      <c r="N3" s="9"/>
      <c r="O3" s="85" t="s">
        <v>34</v>
      </c>
      <c r="P3" s="86"/>
      <c r="Q3" s="86"/>
      <c r="R3" s="86"/>
      <c r="S3" s="86"/>
      <c r="T3" s="86"/>
      <c r="U3" s="86"/>
      <c r="V3" s="86"/>
      <c r="W3" s="86"/>
      <c r="X3" s="87"/>
    </row>
    <row r="4" spans="1:24" s="11" customFormat="1" ht="45">
      <c r="A4" s="88" t="s">
        <v>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6" s="13" customFormat="1" ht="30" customHeight="1">
      <c r="A5" s="12"/>
      <c r="B5" s="5"/>
      <c r="C5" s="77" t="s">
        <v>0</v>
      </c>
      <c r="D5" s="78" t="s">
        <v>8</v>
      </c>
      <c r="E5" s="78" t="s">
        <v>1</v>
      </c>
      <c r="F5" s="79" t="s">
        <v>19</v>
      </c>
      <c r="G5" s="78" t="s">
        <v>9</v>
      </c>
      <c r="H5" s="78" t="s">
        <v>10</v>
      </c>
      <c r="I5" s="78" t="s">
        <v>11</v>
      </c>
      <c r="J5" s="75" t="s">
        <v>2</v>
      </c>
      <c r="K5" s="75"/>
      <c r="L5" s="75" t="s">
        <v>3</v>
      </c>
      <c r="M5" s="75"/>
      <c r="N5" s="75" t="s">
        <v>4</v>
      </c>
      <c r="O5" s="75"/>
      <c r="P5" s="75" t="s">
        <v>12</v>
      </c>
      <c r="Q5" s="75"/>
      <c r="R5" s="75"/>
      <c r="S5" s="75"/>
      <c r="T5" s="75" t="s">
        <v>13</v>
      </c>
      <c r="U5" s="75"/>
      <c r="V5" s="75" t="s">
        <v>14</v>
      </c>
      <c r="W5" s="75"/>
      <c r="X5" s="75"/>
      <c r="Z5" s="14"/>
    </row>
    <row r="6" spans="1:26" s="13" customFormat="1" ht="30" customHeight="1">
      <c r="A6" s="15"/>
      <c r="B6" s="6"/>
      <c r="C6" s="77"/>
      <c r="D6" s="78"/>
      <c r="E6" s="75"/>
      <c r="F6" s="80"/>
      <c r="G6" s="78"/>
      <c r="H6" s="78"/>
      <c r="I6" s="78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9" s="17" customFormat="1" ht="24.75" customHeight="1">
      <c r="A7" s="16">
        <v>2</v>
      </c>
      <c r="B7" s="3"/>
      <c r="C7" s="74" t="s">
        <v>30</v>
      </c>
      <c r="D7" s="63">
        <v>39220</v>
      </c>
      <c r="E7" s="64" t="s">
        <v>22</v>
      </c>
      <c r="F7" s="64" t="s">
        <v>23</v>
      </c>
      <c r="G7" s="65">
        <v>49</v>
      </c>
      <c r="H7" s="65">
        <v>19</v>
      </c>
      <c r="I7" s="65">
        <v>7</v>
      </c>
      <c r="J7" s="66">
        <v>751</v>
      </c>
      <c r="K7" s="67">
        <v>141</v>
      </c>
      <c r="L7" s="66">
        <v>1178</v>
      </c>
      <c r="M7" s="67">
        <v>215</v>
      </c>
      <c r="N7" s="66">
        <v>1484.5</v>
      </c>
      <c r="O7" s="67">
        <v>272</v>
      </c>
      <c r="P7" s="68">
        <f aca="true" t="shared" si="0" ref="P7:Q11">SUM(J7+L7+N7)</f>
        <v>3413.5</v>
      </c>
      <c r="Q7" s="70">
        <f t="shared" si="0"/>
        <v>628</v>
      </c>
      <c r="R7" s="60">
        <f>+Q7/H7</f>
        <v>33.05263157894737</v>
      </c>
      <c r="S7" s="61">
        <f>+P7/Q7</f>
        <v>5.435509554140127</v>
      </c>
      <c r="T7" s="66">
        <v>0</v>
      </c>
      <c r="U7" s="62" t="e">
        <f aca="true" t="shared" si="1" ref="U7:U12">(+T7-P7)/T7</f>
        <v>#DIV/0!</v>
      </c>
      <c r="V7" s="66">
        <v>687939</v>
      </c>
      <c r="W7" s="67">
        <v>81191</v>
      </c>
      <c r="X7" s="69">
        <f>V7/W7</f>
        <v>8.473094308482468</v>
      </c>
      <c r="Y7" s="13"/>
      <c r="Z7" s="14"/>
      <c r="AA7" s="13"/>
      <c r="AB7" s="13"/>
      <c r="AC7" s="13"/>
    </row>
    <row r="8" spans="1:33" s="13" customFormat="1" ht="24.75" customHeight="1">
      <c r="A8" s="16">
        <v>1</v>
      </c>
      <c r="B8" s="2"/>
      <c r="C8" s="71" t="s">
        <v>31</v>
      </c>
      <c r="D8" s="63" t="s">
        <v>32</v>
      </c>
      <c r="E8" s="64" t="s">
        <v>22</v>
      </c>
      <c r="F8" s="64" t="s">
        <v>23</v>
      </c>
      <c r="G8" s="65">
        <v>18</v>
      </c>
      <c r="H8" s="65">
        <v>18</v>
      </c>
      <c r="I8" s="65">
        <v>3</v>
      </c>
      <c r="J8" s="66">
        <v>784</v>
      </c>
      <c r="K8" s="67">
        <v>116</v>
      </c>
      <c r="L8" s="66">
        <v>986</v>
      </c>
      <c r="M8" s="67">
        <v>152</v>
      </c>
      <c r="N8" s="66">
        <v>1367</v>
      </c>
      <c r="O8" s="67">
        <v>216</v>
      </c>
      <c r="P8" s="68">
        <f t="shared" si="0"/>
        <v>3137</v>
      </c>
      <c r="Q8" s="70">
        <f t="shared" si="0"/>
        <v>484</v>
      </c>
      <c r="R8" s="60">
        <f>+Q8/H8</f>
        <v>26.88888888888889</v>
      </c>
      <c r="S8" s="61">
        <f>+P8/Q8</f>
        <v>6.481404958677686</v>
      </c>
      <c r="T8" s="66">
        <v>0</v>
      </c>
      <c r="U8" s="62" t="e">
        <f t="shared" si="1"/>
        <v>#DIV/0!</v>
      </c>
      <c r="V8" s="66">
        <v>34996</v>
      </c>
      <c r="W8" s="67">
        <v>3804</v>
      </c>
      <c r="X8" s="69">
        <f>V8/W8</f>
        <v>9.199789695057834</v>
      </c>
      <c r="Y8" s="19"/>
      <c r="Z8" s="19"/>
      <c r="AA8" s="4"/>
      <c r="AB8" s="4"/>
      <c r="AC8" s="4"/>
      <c r="AD8" s="4"/>
      <c r="AE8" s="4"/>
      <c r="AF8" s="4"/>
      <c r="AG8" s="4"/>
    </row>
    <row r="9" spans="1:26" s="17" customFormat="1" ht="24.75" customHeight="1">
      <c r="A9" s="16">
        <v>3</v>
      </c>
      <c r="B9" s="3"/>
      <c r="C9" s="71" t="s">
        <v>29</v>
      </c>
      <c r="D9" s="63">
        <v>39213</v>
      </c>
      <c r="E9" s="64" t="s">
        <v>22</v>
      </c>
      <c r="F9" s="73" t="s">
        <v>22</v>
      </c>
      <c r="G9" s="65">
        <v>16</v>
      </c>
      <c r="H9" s="65">
        <v>9</v>
      </c>
      <c r="I9" s="65">
        <v>8</v>
      </c>
      <c r="J9" s="66">
        <v>421</v>
      </c>
      <c r="K9" s="67">
        <v>73</v>
      </c>
      <c r="L9" s="66">
        <v>502</v>
      </c>
      <c r="M9" s="67">
        <v>85</v>
      </c>
      <c r="N9" s="66">
        <v>889.5</v>
      </c>
      <c r="O9" s="67">
        <v>138</v>
      </c>
      <c r="P9" s="68">
        <f t="shared" si="0"/>
        <v>1812.5</v>
      </c>
      <c r="Q9" s="70">
        <f t="shared" si="0"/>
        <v>296</v>
      </c>
      <c r="R9" s="60">
        <f aca="true" t="shared" si="2" ref="R9:R14">+Q9/H9</f>
        <v>32.888888888888886</v>
      </c>
      <c r="S9" s="61">
        <f aca="true" t="shared" si="3" ref="S9:S14">+P9/Q9</f>
        <v>6.1233108108108105</v>
      </c>
      <c r="T9" s="66">
        <v>0</v>
      </c>
      <c r="U9" s="62" t="e">
        <f t="shared" si="1"/>
        <v>#DIV/0!</v>
      </c>
      <c r="V9" s="66">
        <v>113655</v>
      </c>
      <c r="W9" s="67">
        <v>16332</v>
      </c>
      <c r="X9" s="69">
        <f aca="true" t="shared" si="4" ref="X9:X14">V9/W9</f>
        <v>6.95903747244673</v>
      </c>
      <c r="Z9" s="18"/>
    </row>
    <row r="10" spans="1:29" s="20" customFormat="1" ht="24.75" customHeight="1">
      <c r="A10" s="16">
        <v>4</v>
      </c>
      <c r="B10" s="4">
        <v>0</v>
      </c>
      <c r="C10" s="74" t="s">
        <v>25</v>
      </c>
      <c r="D10" s="63" t="s">
        <v>26</v>
      </c>
      <c r="E10" s="64" t="s">
        <v>22</v>
      </c>
      <c r="F10" s="64" t="s">
        <v>23</v>
      </c>
      <c r="G10" s="65">
        <v>5</v>
      </c>
      <c r="H10" s="65">
        <v>5</v>
      </c>
      <c r="I10" s="65">
        <v>10</v>
      </c>
      <c r="J10" s="66">
        <v>408</v>
      </c>
      <c r="K10" s="67">
        <v>57</v>
      </c>
      <c r="L10" s="66">
        <v>574.5</v>
      </c>
      <c r="M10" s="67">
        <v>79</v>
      </c>
      <c r="N10" s="66">
        <v>780</v>
      </c>
      <c r="O10" s="67">
        <v>106</v>
      </c>
      <c r="P10" s="68">
        <f t="shared" si="0"/>
        <v>1762.5</v>
      </c>
      <c r="Q10" s="70">
        <f t="shared" si="0"/>
        <v>242</v>
      </c>
      <c r="R10" s="60">
        <f t="shared" si="2"/>
        <v>48.4</v>
      </c>
      <c r="S10" s="61">
        <f t="shared" si="3"/>
        <v>7.283057851239669</v>
      </c>
      <c r="T10" s="66">
        <v>0</v>
      </c>
      <c r="U10" s="62" t="e">
        <f t="shared" si="1"/>
        <v>#DIV/0!</v>
      </c>
      <c r="V10" s="66">
        <v>164414</v>
      </c>
      <c r="W10" s="67">
        <v>15897</v>
      </c>
      <c r="X10" s="69">
        <f t="shared" si="4"/>
        <v>10.342454551173176</v>
      </c>
      <c r="Y10" s="17"/>
      <c r="Z10" s="18"/>
      <c r="AA10" s="17"/>
      <c r="AB10" s="17"/>
      <c r="AC10" s="17"/>
    </row>
    <row r="11" spans="1:26" s="4" customFormat="1" ht="24.75" customHeight="1">
      <c r="A11" s="16">
        <v>6</v>
      </c>
      <c r="C11" s="72" t="s">
        <v>33</v>
      </c>
      <c r="D11" s="63">
        <v>39185</v>
      </c>
      <c r="E11" s="64" t="s">
        <v>22</v>
      </c>
      <c r="F11" s="64" t="s">
        <v>23</v>
      </c>
      <c r="G11" s="65">
        <v>30</v>
      </c>
      <c r="H11" s="65">
        <v>1</v>
      </c>
      <c r="I11" s="65">
        <v>13</v>
      </c>
      <c r="J11" s="66">
        <v>68</v>
      </c>
      <c r="K11" s="67">
        <v>8</v>
      </c>
      <c r="L11" s="66">
        <v>94</v>
      </c>
      <c r="M11" s="67">
        <v>11</v>
      </c>
      <c r="N11" s="66">
        <v>128</v>
      </c>
      <c r="O11" s="67">
        <v>15</v>
      </c>
      <c r="P11" s="68">
        <f t="shared" si="0"/>
        <v>290</v>
      </c>
      <c r="Q11" s="70">
        <f t="shared" si="0"/>
        <v>34</v>
      </c>
      <c r="R11" s="60">
        <f>+Q11/H11</f>
        <v>34</v>
      </c>
      <c r="S11" s="61">
        <f>+P11/Q11</f>
        <v>8.529411764705882</v>
      </c>
      <c r="T11" s="66">
        <v>0</v>
      </c>
      <c r="U11" s="62" t="e">
        <f t="shared" si="1"/>
        <v>#DIV/0!</v>
      </c>
      <c r="V11" s="66">
        <f>764177+290</f>
        <v>764467</v>
      </c>
      <c r="W11" s="67">
        <f>81806+34</f>
        <v>81840</v>
      </c>
      <c r="X11" s="69">
        <f>V11/W11</f>
        <v>9.340994623655915</v>
      </c>
      <c r="Y11" s="19"/>
      <c r="Z11" s="19"/>
    </row>
    <row r="12" spans="1:26" s="4" customFormat="1" ht="24.75" customHeight="1">
      <c r="A12" s="16">
        <v>5</v>
      </c>
      <c r="C12" s="72" t="s">
        <v>27</v>
      </c>
      <c r="D12" s="63">
        <v>39206</v>
      </c>
      <c r="E12" s="64" t="s">
        <v>22</v>
      </c>
      <c r="F12" s="64" t="s">
        <v>28</v>
      </c>
      <c r="G12" s="65">
        <v>5</v>
      </c>
      <c r="H12" s="65">
        <v>1</v>
      </c>
      <c r="I12" s="65">
        <v>9</v>
      </c>
      <c r="J12" s="66">
        <v>6</v>
      </c>
      <c r="K12" s="67">
        <v>1</v>
      </c>
      <c r="L12" s="66">
        <v>112</v>
      </c>
      <c r="M12" s="67">
        <v>18</v>
      </c>
      <c r="N12" s="66">
        <v>113</v>
      </c>
      <c r="O12" s="67">
        <v>18</v>
      </c>
      <c r="P12" s="68">
        <f>SUM(J12+L12+N12)</f>
        <v>231</v>
      </c>
      <c r="Q12" s="70">
        <f>SUM(K12+M12+O12)</f>
        <v>37</v>
      </c>
      <c r="R12" s="60">
        <f>+Q12/H12</f>
        <v>37</v>
      </c>
      <c r="S12" s="61">
        <f>+P12/Q12</f>
        <v>6.243243243243243</v>
      </c>
      <c r="T12" s="66">
        <v>0</v>
      </c>
      <c r="U12" s="62" t="e">
        <f t="shared" si="1"/>
        <v>#DIV/0!</v>
      </c>
      <c r="V12" s="66">
        <v>23266</v>
      </c>
      <c r="W12" s="67">
        <v>2915</v>
      </c>
      <c r="X12" s="69">
        <f>V12/W12</f>
        <v>7.98147512864494</v>
      </c>
      <c r="Y12" s="19"/>
      <c r="Z12" s="19"/>
    </row>
    <row r="13" spans="1:29" s="4" customFormat="1" ht="24.75" customHeight="1">
      <c r="A13" s="16">
        <v>8</v>
      </c>
      <c r="C13" s="71"/>
      <c r="D13" s="63"/>
      <c r="E13" s="64"/>
      <c r="F13" s="64"/>
      <c r="G13" s="65"/>
      <c r="H13" s="65"/>
      <c r="I13" s="65"/>
      <c r="J13" s="66"/>
      <c r="K13" s="67"/>
      <c r="L13" s="66"/>
      <c r="M13" s="67"/>
      <c r="N13" s="66"/>
      <c r="O13" s="67"/>
      <c r="P13" s="68"/>
      <c r="Q13" s="70"/>
      <c r="R13" s="60"/>
      <c r="S13" s="61"/>
      <c r="T13" s="66"/>
      <c r="U13" s="62"/>
      <c r="V13" s="66"/>
      <c r="W13" s="67"/>
      <c r="X13" s="69"/>
      <c r="Y13" s="19"/>
      <c r="Z13" s="20"/>
      <c r="AA13" s="19"/>
      <c r="AB13" s="20"/>
      <c r="AC13" s="20"/>
    </row>
    <row r="14" spans="1:26" s="4" customFormat="1" ht="24.75" customHeight="1">
      <c r="A14" s="16">
        <v>9</v>
      </c>
      <c r="C14" s="71" t="s">
        <v>24</v>
      </c>
      <c r="D14" s="63" t="s">
        <v>24</v>
      </c>
      <c r="E14" s="64" t="s">
        <v>24</v>
      </c>
      <c r="F14" s="64" t="s">
        <v>24</v>
      </c>
      <c r="G14" s="65">
        <v>0</v>
      </c>
      <c r="H14" s="65">
        <v>0</v>
      </c>
      <c r="I14" s="65">
        <v>0</v>
      </c>
      <c r="J14" s="66">
        <v>0</v>
      </c>
      <c r="K14" s="67">
        <v>0</v>
      </c>
      <c r="L14" s="66">
        <v>0</v>
      </c>
      <c r="M14" s="67">
        <v>0</v>
      </c>
      <c r="N14" s="66">
        <v>0</v>
      </c>
      <c r="O14" s="67">
        <v>0</v>
      </c>
      <c r="P14" s="68">
        <f>SUM(J14+L14+N14)</f>
        <v>0</v>
      </c>
      <c r="Q14" s="70">
        <f>SUM(K14+M14+O14)</f>
        <v>0</v>
      </c>
      <c r="R14" s="60" t="e">
        <f t="shared" si="2"/>
        <v>#DIV/0!</v>
      </c>
      <c r="S14" s="61" t="e">
        <f t="shared" si="3"/>
        <v>#DIV/0!</v>
      </c>
      <c r="T14" s="66">
        <v>0</v>
      </c>
      <c r="U14" s="62" t="e">
        <f>(+T14-P14)/T14</f>
        <v>#DIV/0!</v>
      </c>
      <c r="V14" s="66">
        <v>0</v>
      </c>
      <c r="W14" s="67">
        <v>0</v>
      </c>
      <c r="X14" s="69" t="e">
        <f t="shared" si="4"/>
        <v>#DIV/0!</v>
      </c>
      <c r="Y14" s="19"/>
      <c r="Z14" s="19"/>
    </row>
    <row r="15" spans="1:30" s="33" customFormat="1" ht="24.75" customHeight="1">
      <c r="A15" s="21"/>
      <c r="B15" s="13"/>
      <c r="C15" s="56"/>
      <c r="D15" s="22"/>
      <c r="E15" s="22"/>
      <c r="F15" s="58"/>
      <c r="G15" s="23"/>
      <c r="H15" s="23"/>
      <c r="I15" s="23"/>
      <c r="J15" s="24"/>
      <c r="K15" s="25"/>
      <c r="L15" s="24"/>
      <c r="M15" s="25"/>
      <c r="N15" s="24"/>
      <c r="O15" s="25"/>
      <c r="P15" s="26"/>
      <c r="Q15" s="27"/>
      <c r="R15" s="28"/>
      <c r="S15" s="29"/>
      <c r="T15" s="24"/>
      <c r="U15" s="30"/>
      <c r="V15" s="24"/>
      <c r="W15" s="30"/>
      <c r="X15" s="30"/>
      <c r="Y15" s="31"/>
      <c r="Z15" s="32"/>
      <c r="AA15" s="31"/>
      <c r="AB15" s="31"/>
      <c r="AC15" s="31"/>
      <c r="AD15" s="31"/>
    </row>
    <row r="16" spans="1:30" s="35" customFormat="1" ht="21.75" customHeight="1">
      <c r="A16" s="34"/>
      <c r="B16" s="76" t="s">
        <v>17</v>
      </c>
      <c r="C16" s="76"/>
      <c r="D16" s="76"/>
      <c r="E16" s="76"/>
      <c r="F16" s="76"/>
      <c r="G16" s="46"/>
      <c r="H16" s="46">
        <f>SUM(H7:H15)</f>
        <v>53</v>
      </c>
      <c r="I16" s="45"/>
      <c r="J16" s="47"/>
      <c r="K16" s="48"/>
      <c r="L16" s="47"/>
      <c r="M16" s="48"/>
      <c r="N16" s="47"/>
      <c r="O16" s="48"/>
      <c r="P16" s="47">
        <f>SUM(P7:P15)</f>
        <v>10646.5</v>
      </c>
      <c r="Q16" s="48">
        <f>SUM(Q7:Q15)</f>
        <v>1721</v>
      </c>
      <c r="R16" s="49">
        <f>P16/H16</f>
        <v>200.87735849056602</v>
      </c>
      <c r="S16" s="50">
        <f>P16/Q16</f>
        <v>6.18622893666473</v>
      </c>
      <c r="T16" s="47"/>
      <c r="U16" s="51"/>
      <c r="V16" s="52"/>
      <c r="W16" s="53"/>
      <c r="X16" s="54"/>
      <c r="Z16" s="36"/>
      <c r="AD16" s="35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6:F16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42" r:id="rId2"/>
  <ignoredErrors>
    <ignoredError sqref="R16:S1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2007-06-25T12:57:55Z</cp:lastPrinted>
  <dcterms:created xsi:type="dcterms:W3CDTF">2006-03-15T09:07:04Z</dcterms:created>
  <dcterms:modified xsi:type="dcterms:W3CDTF">2007-07-02T15:16:58Z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