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<sst xmlns="http://schemas.openxmlformats.org/spreadsheetml/2006/main" count="46" uniqueCount="29">
  <si>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</si>
  <si>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</si>
  <si>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</si>
  <si>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</si>
  <si>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</si>
  <si>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</si>
  <si>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</si>
  <si>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</si>
  <si>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</si>
  <si>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</si>
  <si>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</si>
  <si>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</si>
  <si>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</si>
  <si>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</si>
  <si>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</si>
  <si>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</si>
  <si>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</si>
  <si>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</si>
  <si>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</si>
  <si>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</si>
  <si>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</si>
  <si>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</si>
  <si>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ÖZEN/UMUT SANAT</t>
  </si>
  <si>
    <t>DONKEY XOTE</t>
  </si>
  <si>
    <t>REDACTED</t>
  </si>
  <si>
    <t>FLOCK, THE</t>
  </si>
  <si>
    <t>IN THE NAME OF THE KING</t>
  </si>
  <si>
    <t>WEEKEND: 16                    11.04 - 13.04.2008</t>
  </si>
  <si>
    <t>DATE : 15.04.2008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</si>
</sst>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0" applyNumberFormat="1" applyFont="1" applyFill="1" applyBorder="1" applyAlignment="1" applyProtection="1">
      <alignment vertical="center"/>
      <protection locked="0"/>
    </xf>
    <xf numFmtId="188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0" applyNumberFormat="1" applyFont="1" applyFill="1" applyBorder="1" applyAlignment="1">
      <alignment vertical="center"/>
    </xf>
    <xf numFmtId="188" fontId="9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0" applyNumberFormat="1" applyFont="1" applyBorder="1" applyAlignment="1" applyProtection="1">
      <alignment vertical="center"/>
      <protection/>
    </xf>
    <xf numFmtId="180" fontId="12" fillId="0" borderId="10" xfId="40" applyNumberFormat="1" applyFont="1" applyBorder="1" applyAlignment="1" applyProtection="1">
      <alignment vertical="center"/>
      <protection/>
    </xf>
    <xf numFmtId="183" fontId="15" fillId="0" borderId="10" xfId="40" applyNumberFormat="1" applyFont="1" applyFill="1" applyBorder="1" applyAlignment="1" applyProtection="1">
      <alignment vertical="center"/>
      <protection/>
    </xf>
    <xf numFmtId="180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0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0" applyNumberFormat="1" applyFont="1" applyFill="1" applyBorder="1" applyAlignment="1" applyProtection="1">
      <alignment vertical="center"/>
      <protection/>
    </xf>
    <xf numFmtId="185" fontId="9" fillId="0" borderId="10" xfId="40" applyNumberFormat="1" applyFont="1" applyFill="1" applyBorder="1" applyAlignment="1">
      <alignment vertical="center"/>
    </xf>
    <xf numFmtId="184" fontId="9" fillId="0" borderId="10" xfId="62" applyNumberFormat="1" applyFont="1" applyFill="1" applyBorder="1" applyAlignment="1">
      <alignment vertical="center"/>
    </xf>
    <xf numFmtId="185" fontId="9" fillId="0" borderId="10" xfId="62" applyNumberFormat="1" applyFont="1" applyFill="1" applyBorder="1" applyAlignment="1" applyProtection="1">
      <alignment vertical="center"/>
      <protection/>
    </xf>
    <xf numFmtId="177" fontId="14" fillId="0" borderId="10" xfId="40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0" applyNumberFormat="1" applyFont="1" applyFill="1" applyBorder="1" applyAlignment="1" applyProtection="1">
      <alignment horizontal="right" vertical="center"/>
      <protection/>
    </xf>
    <xf numFmtId="177" fontId="12" fillId="0" borderId="10" xfId="40" applyNumberFormat="1" applyFont="1" applyFill="1" applyBorder="1" applyAlignment="1" applyProtection="1">
      <alignment vertical="center"/>
      <protection/>
    </xf>
    <xf numFmtId="183" fontId="12" fillId="0" borderId="10" xfId="40" applyNumberFormat="1" applyFont="1" applyFill="1" applyBorder="1" applyAlignment="1" applyProtection="1">
      <alignment vertical="center"/>
      <protection/>
    </xf>
    <xf numFmtId="178" fontId="12" fillId="0" borderId="10" xfId="40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62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PageLayoutView="0" workbookViewId="0" topLeftCell="I1">
      <selection activeCell="S5" sqref="S5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6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Z1" s="31"/>
    </row>
    <row r="2" spans="1:26" s="32" customFormat="1" ht="50.25">
      <c r="A2" s="88" t="s">
        <v>21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0" t="s">
        <v>27</v>
      </c>
      <c r="P3" s="91"/>
      <c r="Q3" s="91"/>
      <c r="R3" s="91"/>
      <c r="S3" s="91"/>
      <c r="T3" s="91"/>
      <c r="U3" s="91"/>
      <c r="V3" s="91"/>
      <c r="W3" s="91"/>
      <c r="X3" s="92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0" t="s">
        <v>28</v>
      </c>
      <c r="P4" s="91"/>
      <c r="Q4" s="91"/>
      <c r="R4" s="91"/>
      <c r="S4" s="91"/>
      <c r="T4" s="91"/>
      <c r="U4" s="91"/>
      <c r="V4" s="91"/>
      <c r="W4" s="91"/>
      <c r="X4" s="92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4" t="s">
        <v>0</v>
      </c>
      <c r="D6" s="95" t="s">
        <v>8</v>
      </c>
      <c r="E6" s="95" t="s">
        <v>1</v>
      </c>
      <c r="F6" s="95" t="s">
        <v>19</v>
      </c>
      <c r="G6" s="85" t="s">
        <v>9</v>
      </c>
      <c r="H6" s="85" t="s">
        <v>10</v>
      </c>
      <c r="I6" s="85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94"/>
      <c r="D7" s="95"/>
      <c r="E7" s="84"/>
      <c r="F7" s="84"/>
      <c r="G7" s="85"/>
      <c r="H7" s="85"/>
      <c r="I7" s="85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26</v>
      </c>
      <c r="D8" s="2">
        <v>39535</v>
      </c>
      <c r="E8" s="3" t="s">
        <v>22</v>
      </c>
      <c r="F8" s="3" t="s">
        <v>22</v>
      </c>
      <c r="G8" s="83">
        <v>66</v>
      </c>
      <c r="H8" s="51">
        <v>66</v>
      </c>
      <c r="I8" s="51">
        <v>3</v>
      </c>
      <c r="J8" s="4">
        <v>8279.5</v>
      </c>
      <c r="K8" s="5">
        <v>1047</v>
      </c>
      <c r="L8" s="4">
        <v>17332.5</v>
      </c>
      <c r="M8" s="5">
        <v>2224</v>
      </c>
      <c r="N8" s="4">
        <v>18757</v>
      </c>
      <c r="O8" s="5">
        <v>2428</v>
      </c>
      <c r="P8" s="55">
        <f aca="true" t="shared" si="0" ref="P8:Q11">+J8+L8+N8</f>
        <v>44369</v>
      </c>
      <c r="Q8" s="58">
        <f t="shared" si="0"/>
        <v>5699</v>
      </c>
      <c r="R8" s="10">
        <f>+Q8/H8</f>
        <v>86.34848484848484</v>
      </c>
      <c r="S8" s="59">
        <f>+P8/Q8</f>
        <v>7.785400947534655</v>
      </c>
      <c r="T8" s="4">
        <v>121474</v>
      </c>
      <c r="U8" s="60">
        <f>(+T8-P8)/T8</f>
        <v>0.6347448836788119</v>
      </c>
      <c r="V8" s="4">
        <v>584389.5</v>
      </c>
      <c r="W8" s="5">
        <v>71303</v>
      </c>
      <c r="X8" s="61">
        <f>V8/W8</f>
        <v>8.195861324207957</v>
      </c>
      <c r="Z8" s="26"/>
    </row>
    <row r="9" spans="1:26" s="29" customFormat="1" ht="18">
      <c r="A9" s="28">
        <v>2</v>
      </c>
      <c r="B9" s="15"/>
      <c r="C9" s="1" t="s">
        <v>25</v>
      </c>
      <c r="D9" s="2">
        <v>39521</v>
      </c>
      <c r="E9" s="3" t="s">
        <v>22</v>
      </c>
      <c r="F9" s="3" t="s">
        <v>22</v>
      </c>
      <c r="G9" s="83">
        <v>35</v>
      </c>
      <c r="H9" s="51">
        <v>25</v>
      </c>
      <c r="I9" s="51">
        <v>5</v>
      </c>
      <c r="J9" s="4">
        <v>1389</v>
      </c>
      <c r="K9" s="5">
        <v>236</v>
      </c>
      <c r="L9" s="4">
        <v>2402</v>
      </c>
      <c r="M9" s="5">
        <v>370</v>
      </c>
      <c r="N9" s="4">
        <v>2496.5</v>
      </c>
      <c r="O9" s="5">
        <v>381</v>
      </c>
      <c r="P9" s="55">
        <f t="shared" si="0"/>
        <v>6287.5</v>
      </c>
      <c r="Q9" s="58">
        <f t="shared" si="0"/>
        <v>987</v>
      </c>
      <c r="R9" s="10">
        <f>+Q9/H9</f>
        <v>39.48</v>
      </c>
      <c r="S9" s="59">
        <f>+P9/Q9</f>
        <v>6.37031408308004</v>
      </c>
      <c r="T9" s="4">
        <v>13452</v>
      </c>
      <c r="U9" s="60">
        <f>(+T9-P9)/T9</f>
        <v>0.5325973832887303</v>
      </c>
      <c r="V9" s="4">
        <v>304709</v>
      </c>
      <c r="W9" s="5">
        <v>33854</v>
      </c>
      <c r="X9" s="61">
        <f>V9/W9</f>
        <v>9.000679387960064</v>
      </c>
      <c r="Z9" s="30"/>
    </row>
    <row r="10" spans="1:26" s="29" customFormat="1" ht="18">
      <c r="A10" s="28">
        <v>3</v>
      </c>
      <c r="B10" s="15"/>
      <c r="C10" s="1" t="s">
        <v>24</v>
      </c>
      <c r="D10" s="2">
        <v>39493</v>
      </c>
      <c r="E10" s="3" t="s">
        <v>22</v>
      </c>
      <c r="F10" s="3" t="s">
        <v>22</v>
      </c>
      <c r="G10" s="83">
        <v>28</v>
      </c>
      <c r="H10" s="51">
        <v>1</v>
      </c>
      <c r="I10" s="51">
        <v>9</v>
      </c>
      <c r="J10" s="4">
        <v>60</v>
      </c>
      <c r="K10" s="5">
        <v>12</v>
      </c>
      <c r="L10" s="4">
        <v>82</v>
      </c>
      <c r="M10" s="5">
        <v>11</v>
      </c>
      <c r="N10" s="4">
        <v>93</v>
      </c>
      <c r="O10" s="5">
        <v>12</v>
      </c>
      <c r="P10" s="55">
        <f t="shared" si="0"/>
        <v>235</v>
      </c>
      <c r="Q10" s="58">
        <f t="shared" si="0"/>
        <v>35</v>
      </c>
      <c r="R10" s="10">
        <f>+Q10/H10</f>
        <v>35</v>
      </c>
      <c r="S10" s="59">
        <f>+P10/Q10</f>
        <v>6.714285714285714</v>
      </c>
      <c r="T10" s="4">
        <v>1807</v>
      </c>
      <c r="U10" s="60">
        <f>(+T10-P10)/T10</f>
        <v>0.8699501936912009</v>
      </c>
      <c r="V10" s="4">
        <v>44750</v>
      </c>
      <c r="W10" s="5">
        <v>5218</v>
      </c>
      <c r="X10" s="61">
        <f>V10/W10</f>
        <v>8.576082790341127</v>
      </c>
      <c r="Z10" s="30"/>
    </row>
    <row r="11" spans="1:27" s="32" customFormat="1" ht="18">
      <c r="A11" s="28">
        <v>4</v>
      </c>
      <c r="B11" s="16"/>
      <c r="C11" s="1" t="s">
        <v>23</v>
      </c>
      <c r="D11" s="2">
        <v>39472</v>
      </c>
      <c r="E11" s="3" t="s">
        <v>22</v>
      </c>
      <c r="F11" s="3" t="s">
        <v>22</v>
      </c>
      <c r="G11" s="83">
        <v>59</v>
      </c>
      <c r="H11" s="51">
        <v>2</v>
      </c>
      <c r="I11" s="51">
        <v>12</v>
      </c>
      <c r="J11" s="4">
        <v>13</v>
      </c>
      <c r="K11" s="5">
        <v>2</v>
      </c>
      <c r="L11" s="4">
        <v>56</v>
      </c>
      <c r="M11" s="5">
        <v>9</v>
      </c>
      <c r="N11" s="4">
        <v>33</v>
      </c>
      <c r="O11" s="5">
        <v>5</v>
      </c>
      <c r="P11" s="55">
        <f t="shared" si="0"/>
        <v>102</v>
      </c>
      <c r="Q11" s="58">
        <f t="shared" si="0"/>
        <v>16</v>
      </c>
      <c r="R11" s="10">
        <f>+Q11/H11</f>
        <v>8</v>
      </c>
      <c r="S11" s="59">
        <f>+P11/Q11</f>
        <v>6.375</v>
      </c>
      <c r="T11" s="4">
        <v>3960</v>
      </c>
      <c r="U11" s="60">
        <f>(+T11-P11)/T11</f>
        <v>0.9742424242424242</v>
      </c>
      <c r="V11" s="4">
        <v>782054</v>
      </c>
      <c r="W11" s="5">
        <v>99083</v>
      </c>
      <c r="X11" s="61">
        <f>V11/W11</f>
        <v>7.8929180585973375</v>
      </c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3" t="s">
        <v>17</v>
      </c>
      <c r="C19" s="93"/>
      <c r="D19" s="93"/>
      <c r="E19" s="93"/>
      <c r="F19" s="93"/>
      <c r="G19" s="74"/>
      <c r="H19" s="74">
        <f>SUM(H8:H18)</f>
        <v>94</v>
      </c>
      <c r="I19" s="73"/>
      <c r="J19" s="75"/>
      <c r="K19" s="76"/>
      <c r="L19" s="75"/>
      <c r="M19" s="76"/>
      <c r="N19" s="75"/>
      <c r="O19" s="76"/>
      <c r="P19" s="75">
        <f>SUM(P8:P18)</f>
        <v>50993.5</v>
      </c>
      <c r="Q19" s="76">
        <f>SUM(Q8:Q18)</f>
        <v>6737</v>
      </c>
      <c r="R19" s="77">
        <f>P19/H19</f>
        <v>542.4840425531914</v>
      </c>
      <c r="S19" s="78">
        <f>P19/Q19</f>
        <v>7.569170253822176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P6:S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2008-04-15T11:37:48Z</cp:lastPrinted>
  <dcterms:created xsi:type="dcterms:W3CDTF">2006-03-15T09:07:04Z</dcterms:created>
  <dcterms:modified xsi:type="dcterms:W3CDTF">2008-04-16T14:31:30Z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-1502968782</vt:i4>
  </property>
  <property fmtid="{D5CDD505-2E9C-101B-9397-08002B2CF9AE}" pid="3" name="_EmailSubject">
    <vt:lpwstr>Weekend Box Office - WE: 16-2008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