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<sst xmlns="http://schemas.openxmlformats.org/spreadsheetml/2006/main" count="49" uniqueCount="31">
  <si>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</si>
  <si>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</si>
  <si>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</si>
  <si>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</si>
  <si>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</si>
  <si>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</si>
  <si>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</si>
  <si>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</si>
  <si>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</si>
  <si>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</si>
  <si>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</si>
  <si>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</si>
  <si>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</si>
  <si>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</si>
  <si>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</si>
  <si>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</si>
  <si>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</si>
  <si>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</si>
  <si>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</si>
  <si>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</si>
  <si>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</si>
  <si>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</si>
  <si>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ÖZEN/UMUT SANAT</t>
  </si>
  <si>
    <t>DONKEY XOTE</t>
  </si>
  <si>
    <t>FLOCK, THE</t>
  </si>
  <si>
    <t>IN THE NAME OF THE KING</t>
  </si>
  <si>
    <t>DATE : 28.04.2008</t>
  </si>
  <si>
    <t>WEEKEND: 18                    25.04 - 27.04.2008</t>
  </si>
  <si>
    <t>AGE OF IGNORANCE</t>
  </si>
  <si>
    <t>UMUT SANAT/ÖZEN</t>
  </si>
  <si>
    <t>REDACTED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</si>
</sst>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21" borderId="6" applyNumberFormat="0" applyAlignment="0" applyProtection="0"/>
    <xf numFmtId="0" fontId="54" fillId="20" borderId="6" applyNumberFormat="0" applyAlignment="0" applyProtection="0"/>
    <xf numFmtId="0" fontId="55" fillId="22" borderId="7" applyNumberFormat="0" applyAlignment="0" applyProtection="0"/>
    <xf numFmtId="0" fontId="56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0" applyNumberFormat="1" applyFont="1" applyFill="1" applyBorder="1" applyAlignment="1" applyProtection="1">
      <alignment vertical="center"/>
      <protection locked="0"/>
    </xf>
    <xf numFmtId="188" fontId="9" fillId="0" borderId="10" xfId="4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0" applyNumberFormat="1" applyFont="1" applyFill="1" applyBorder="1" applyAlignment="1">
      <alignment vertical="center"/>
    </xf>
    <xf numFmtId="188" fontId="9" fillId="0" borderId="10" xfId="4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0" applyNumberFormat="1" applyFont="1" applyBorder="1" applyAlignment="1" applyProtection="1">
      <alignment vertical="center"/>
      <protection/>
    </xf>
    <xf numFmtId="180" fontId="12" fillId="0" borderId="10" xfId="40" applyNumberFormat="1" applyFont="1" applyBorder="1" applyAlignment="1" applyProtection="1">
      <alignment vertical="center"/>
      <protection/>
    </xf>
    <xf numFmtId="183" fontId="15" fillId="0" borderId="10" xfId="40" applyNumberFormat="1" applyFont="1" applyFill="1" applyBorder="1" applyAlignment="1" applyProtection="1">
      <alignment vertical="center"/>
      <protection/>
    </xf>
    <xf numFmtId="180" fontId="12" fillId="0" borderId="10" xfId="40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0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0" applyNumberFormat="1" applyFont="1" applyFill="1" applyBorder="1" applyAlignment="1" applyProtection="1">
      <alignment vertical="center"/>
      <protection/>
    </xf>
    <xf numFmtId="185" fontId="9" fillId="0" borderId="10" xfId="40" applyNumberFormat="1" applyFont="1" applyFill="1" applyBorder="1" applyAlignment="1">
      <alignment vertical="center"/>
    </xf>
    <xf numFmtId="184" fontId="9" fillId="0" borderId="10" xfId="62" applyNumberFormat="1" applyFont="1" applyFill="1" applyBorder="1" applyAlignment="1">
      <alignment vertical="center"/>
    </xf>
    <xf numFmtId="185" fontId="9" fillId="0" borderId="10" xfId="62" applyNumberFormat="1" applyFont="1" applyFill="1" applyBorder="1" applyAlignment="1" applyProtection="1">
      <alignment vertical="center"/>
      <protection/>
    </xf>
    <xf numFmtId="177" fontId="14" fillId="0" borderId="10" xfId="40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0" applyNumberFormat="1" applyFont="1" applyFill="1" applyBorder="1" applyAlignment="1" applyProtection="1">
      <alignment horizontal="right" vertical="center"/>
      <protection/>
    </xf>
    <xf numFmtId="177" fontId="12" fillId="0" borderId="10" xfId="40" applyNumberFormat="1" applyFont="1" applyFill="1" applyBorder="1" applyAlignment="1" applyProtection="1">
      <alignment vertical="center"/>
      <protection/>
    </xf>
    <xf numFmtId="183" fontId="12" fillId="0" borderId="10" xfId="40" applyNumberFormat="1" applyFont="1" applyFill="1" applyBorder="1" applyAlignment="1" applyProtection="1">
      <alignment vertical="center"/>
      <protection/>
    </xf>
    <xf numFmtId="178" fontId="12" fillId="0" borderId="10" xfId="40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right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183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horizontal="right" vertical="center"/>
      <protection/>
    </xf>
    <xf numFmtId="177" fontId="25" fillId="33" borderId="10" xfId="0" applyNumberFormat="1" applyFont="1" applyFill="1" applyBorder="1" applyAlignment="1" applyProtection="1">
      <alignment vertical="center"/>
      <protection/>
    </xf>
    <xf numFmtId="184" fontId="25" fillId="33" borderId="10" xfId="62" applyNumberFormat="1" applyFont="1" applyFill="1" applyBorder="1" applyAlignment="1" applyProtection="1">
      <alignment vertical="center"/>
      <protection/>
    </xf>
    <xf numFmtId="183" fontId="25" fillId="33" borderId="10" xfId="0" applyNumberFormat="1" applyFont="1" applyFill="1" applyBorder="1" applyAlignment="1" applyProtection="1">
      <alignment horizontal="right" vertical="center"/>
      <protection/>
    </xf>
    <xf numFmtId="1" fontId="25" fillId="33" borderId="10" xfId="0" applyNumberFormat="1" applyFont="1" applyFill="1" applyBorder="1" applyAlignment="1" applyProtection="1">
      <alignment horizontal="center" vertical="center"/>
      <protection/>
    </xf>
    <xf numFmtId="178" fontId="25" fillId="33" borderId="10" xfId="0" applyNumberFormat="1" applyFont="1" applyFill="1" applyBorder="1" applyAlignment="1" applyProtection="1">
      <alignment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 applyProtection="1">
      <alignment horizontal="center" vertical="center"/>
      <protection/>
    </xf>
    <xf numFmtId="171" fontId="8" fillId="0" borderId="10" xfId="4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80879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544800" y="0"/>
          <a:ext cx="24098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PageLayoutView="0" workbookViewId="0" topLeftCell="A1">
      <selection activeCell="A5" sqref="A5"/>
    </sheetView>
  </sheetViews>
  <sheetFormatPr defaultColWidth="38.57421875" defaultRowHeight="12.75"/>
  <cols>
    <col min="1" max="1" width="3.57421875" style="13" bestFit="1" customWidth="1"/>
    <col min="2" max="2" width="1.7109375" style="47" customWidth="1"/>
    <col min="3" max="3" width="34.7109375" style="20" bestFit="1" customWidth="1"/>
    <col min="4" max="4" width="9.8515625" style="20" bestFit="1" customWidth="1"/>
    <col min="5" max="5" width="17.7109375" style="20" bestFit="1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7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1.00390625" style="69" bestFit="1" customWidth="1"/>
    <col min="21" max="21" width="9.28125" style="32" bestFit="1" customWidth="1"/>
    <col min="22" max="22" width="12.7109375" style="69" bestFit="1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6" t="s">
        <v>20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Z1" s="31"/>
    </row>
    <row r="2" spans="1:26" s="32" customFormat="1" ht="50.25">
      <c r="A2" s="88" t="s">
        <v>21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0" t="s">
        <v>27</v>
      </c>
      <c r="P3" s="91"/>
      <c r="Q3" s="91"/>
      <c r="R3" s="91"/>
      <c r="S3" s="91"/>
      <c r="T3" s="91"/>
      <c r="U3" s="91"/>
      <c r="V3" s="91"/>
      <c r="W3" s="91"/>
      <c r="X3" s="92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0" t="s">
        <v>26</v>
      </c>
      <c r="P4" s="91"/>
      <c r="Q4" s="91"/>
      <c r="R4" s="91"/>
      <c r="S4" s="91"/>
      <c r="T4" s="91"/>
      <c r="U4" s="91"/>
      <c r="V4" s="91"/>
      <c r="W4" s="91"/>
      <c r="X4" s="92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94" t="s">
        <v>0</v>
      </c>
      <c r="D6" s="95" t="s">
        <v>8</v>
      </c>
      <c r="E6" s="95" t="s">
        <v>1</v>
      </c>
      <c r="F6" s="95" t="s">
        <v>19</v>
      </c>
      <c r="G6" s="85" t="s">
        <v>9</v>
      </c>
      <c r="H6" s="85" t="s">
        <v>10</v>
      </c>
      <c r="I6" s="85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94"/>
      <c r="D7" s="95"/>
      <c r="E7" s="84"/>
      <c r="F7" s="84"/>
      <c r="G7" s="85"/>
      <c r="H7" s="85"/>
      <c r="I7" s="85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28</v>
      </c>
      <c r="D8" s="2">
        <v>39563</v>
      </c>
      <c r="E8" s="3" t="s">
        <v>29</v>
      </c>
      <c r="F8" s="3" t="s">
        <v>29</v>
      </c>
      <c r="G8" s="83">
        <v>13</v>
      </c>
      <c r="H8" s="51">
        <v>13</v>
      </c>
      <c r="I8" s="51">
        <v>1</v>
      </c>
      <c r="J8" s="4">
        <v>3039</v>
      </c>
      <c r="K8" s="5">
        <v>264</v>
      </c>
      <c r="L8" s="4">
        <v>5785.5</v>
      </c>
      <c r="M8" s="5">
        <v>482</v>
      </c>
      <c r="N8" s="4">
        <v>4404.5</v>
      </c>
      <c r="O8" s="5">
        <v>377</v>
      </c>
      <c r="P8" s="55">
        <f aca="true" t="shared" si="0" ref="P8:Q12">+J8+L8+N8</f>
        <v>13229</v>
      </c>
      <c r="Q8" s="58">
        <f t="shared" si="0"/>
        <v>1123</v>
      </c>
      <c r="R8" s="10">
        <f>+Q8/H8</f>
        <v>86.38461538461539</v>
      </c>
      <c r="S8" s="59">
        <f>+P8/Q8</f>
        <v>11.780053428317007</v>
      </c>
      <c r="T8" s="4"/>
      <c r="U8" s="60" t="e">
        <f>(+T8-P8)/T8</f>
        <v>#DIV/0!</v>
      </c>
      <c r="V8" s="4">
        <v>13229</v>
      </c>
      <c r="W8" s="5">
        <v>1123</v>
      </c>
      <c r="X8" s="61">
        <f>V8/W8</f>
        <v>11.780053428317007</v>
      </c>
      <c r="Z8" s="26"/>
    </row>
    <row r="9" spans="1:26" s="29" customFormat="1" ht="18">
      <c r="A9" s="28">
        <v>2</v>
      </c>
      <c r="B9" s="15"/>
      <c r="C9" s="1" t="s">
        <v>25</v>
      </c>
      <c r="D9" s="2">
        <v>39535</v>
      </c>
      <c r="E9" s="3" t="s">
        <v>22</v>
      </c>
      <c r="F9" s="3" t="s">
        <v>22</v>
      </c>
      <c r="G9" s="83">
        <v>66</v>
      </c>
      <c r="H9" s="51">
        <v>39</v>
      </c>
      <c r="I9" s="51">
        <v>5</v>
      </c>
      <c r="J9" s="4">
        <v>3419.5</v>
      </c>
      <c r="K9" s="5">
        <v>668</v>
      </c>
      <c r="L9" s="4">
        <v>5221.5</v>
      </c>
      <c r="M9" s="5">
        <v>935</v>
      </c>
      <c r="N9" s="4">
        <v>5163</v>
      </c>
      <c r="O9" s="5">
        <v>906</v>
      </c>
      <c r="P9" s="55">
        <f t="shared" si="0"/>
        <v>13804</v>
      </c>
      <c r="Q9" s="58">
        <f t="shared" si="0"/>
        <v>2509</v>
      </c>
      <c r="R9" s="10">
        <f>+Q9/H9</f>
        <v>64.33333333333333</v>
      </c>
      <c r="S9" s="59">
        <f>+P9/Q9</f>
        <v>5.501793543244321</v>
      </c>
      <c r="T9" s="4">
        <v>31052</v>
      </c>
      <c r="U9" s="60">
        <f>(+T9-P9)/T9</f>
        <v>0.5554553651938684</v>
      </c>
      <c r="V9" s="4">
        <v>693222</v>
      </c>
      <c r="W9" s="5">
        <v>90236</v>
      </c>
      <c r="X9" s="61">
        <f>V9/W9</f>
        <v>7.682321911432244</v>
      </c>
      <c r="Z9" s="30"/>
    </row>
    <row r="10" spans="1:26" s="29" customFormat="1" ht="18">
      <c r="A10" s="28">
        <v>3</v>
      </c>
      <c r="B10" s="15"/>
      <c r="C10" s="1" t="s">
        <v>24</v>
      </c>
      <c r="D10" s="2">
        <v>39521</v>
      </c>
      <c r="E10" s="3" t="s">
        <v>22</v>
      </c>
      <c r="F10" s="3" t="s">
        <v>22</v>
      </c>
      <c r="G10" s="83">
        <v>35</v>
      </c>
      <c r="H10" s="51">
        <v>2</v>
      </c>
      <c r="I10" s="51">
        <v>7</v>
      </c>
      <c r="J10" s="4">
        <v>60</v>
      </c>
      <c r="K10" s="5">
        <v>11</v>
      </c>
      <c r="L10" s="4">
        <v>199</v>
      </c>
      <c r="M10" s="5">
        <v>33</v>
      </c>
      <c r="N10" s="4">
        <v>165</v>
      </c>
      <c r="O10" s="5">
        <v>28</v>
      </c>
      <c r="P10" s="55">
        <f t="shared" si="0"/>
        <v>424</v>
      </c>
      <c r="Q10" s="58">
        <f t="shared" si="0"/>
        <v>72</v>
      </c>
      <c r="R10" s="10">
        <f>+Q10/H10</f>
        <v>36</v>
      </c>
      <c r="S10" s="59">
        <f>+P10/Q10</f>
        <v>5.888888888888889</v>
      </c>
      <c r="T10" s="4">
        <v>2186</v>
      </c>
      <c r="U10" s="60">
        <f>(+T10-P10)/T10</f>
        <v>0.8060384263494969</v>
      </c>
      <c r="V10" s="4">
        <v>315128</v>
      </c>
      <c r="W10" s="5">
        <v>35726</v>
      </c>
      <c r="X10" s="61">
        <f>V10/W10</f>
        <v>8.8206908134132</v>
      </c>
      <c r="Z10" s="30"/>
    </row>
    <row r="11" spans="1:27" s="32" customFormat="1" ht="18">
      <c r="A11" s="28">
        <v>4</v>
      </c>
      <c r="B11" s="16"/>
      <c r="C11" s="1" t="s">
        <v>30</v>
      </c>
      <c r="D11" s="2">
        <v>39493</v>
      </c>
      <c r="E11" s="3" t="s">
        <v>22</v>
      </c>
      <c r="F11" s="3" t="s">
        <v>22</v>
      </c>
      <c r="G11" s="83">
        <v>28</v>
      </c>
      <c r="H11" s="51">
        <v>1</v>
      </c>
      <c r="I11" s="51">
        <v>10</v>
      </c>
      <c r="J11" s="4">
        <v>0</v>
      </c>
      <c r="K11" s="5">
        <v>0</v>
      </c>
      <c r="L11" s="4">
        <v>0</v>
      </c>
      <c r="M11" s="5">
        <v>0</v>
      </c>
      <c r="N11" s="4">
        <v>12</v>
      </c>
      <c r="O11" s="5">
        <v>2</v>
      </c>
      <c r="P11" s="55">
        <f t="shared" si="0"/>
        <v>12</v>
      </c>
      <c r="Q11" s="58">
        <f t="shared" si="0"/>
        <v>2</v>
      </c>
      <c r="R11" s="10">
        <f>+Q11/H11</f>
        <v>2</v>
      </c>
      <c r="S11" s="59">
        <f>+P11/Q11</f>
        <v>6</v>
      </c>
      <c r="T11" s="4">
        <v>235</v>
      </c>
      <c r="U11" s="60">
        <f>(+T11-P11)/T11</f>
        <v>0.948936170212766</v>
      </c>
      <c r="V11" s="4">
        <v>44947</v>
      </c>
      <c r="W11" s="5">
        <v>5257</v>
      </c>
      <c r="X11" s="61">
        <f>V11/W11</f>
        <v>8.549933422103862</v>
      </c>
      <c r="Y11" s="31"/>
      <c r="AA11" s="31"/>
    </row>
    <row r="12" spans="1:26" s="16" customFormat="1" ht="18">
      <c r="A12" s="28">
        <v>5</v>
      </c>
      <c r="C12" s="1" t="s">
        <v>23</v>
      </c>
      <c r="D12" s="2">
        <v>39472</v>
      </c>
      <c r="E12" s="3" t="s">
        <v>22</v>
      </c>
      <c r="F12" s="3" t="s">
        <v>22</v>
      </c>
      <c r="G12" s="83">
        <v>59</v>
      </c>
      <c r="H12" s="51">
        <v>4</v>
      </c>
      <c r="I12" s="51">
        <v>14</v>
      </c>
      <c r="J12" s="4">
        <v>816</v>
      </c>
      <c r="K12" s="5">
        <v>214</v>
      </c>
      <c r="L12" s="4">
        <v>847</v>
      </c>
      <c r="M12" s="5">
        <v>208</v>
      </c>
      <c r="N12" s="4">
        <v>1024</v>
      </c>
      <c r="O12" s="5">
        <v>254</v>
      </c>
      <c r="P12" s="55">
        <f t="shared" si="0"/>
        <v>2687</v>
      </c>
      <c r="Q12" s="58">
        <f t="shared" si="0"/>
        <v>676</v>
      </c>
      <c r="R12" s="10">
        <f>+Q12/H12</f>
        <v>169</v>
      </c>
      <c r="S12" s="59">
        <f>+P12/Q12</f>
        <v>3.974852071005917</v>
      </c>
      <c r="T12" s="4">
        <v>657</v>
      </c>
      <c r="U12" s="60">
        <f>(+T12-P12)/T12</f>
        <v>-3.0898021308980215</v>
      </c>
      <c r="V12" s="4">
        <v>786588</v>
      </c>
      <c r="W12" s="5">
        <v>100143</v>
      </c>
      <c r="X12" s="61">
        <f>V12/W12</f>
        <v>7.8546478535693955</v>
      </c>
      <c r="Y12" s="31"/>
      <c r="Z12" s="31"/>
    </row>
    <row r="13" spans="1:26" s="16" customFormat="1" ht="18">
      <c r="A13" s="28">
        <v>6</v>
      </c>
      <c r="C13" s="6"/>
      <c r="D13" s="7"/>
      <c r="E13" s="8"/>
      <c r="F13" s="8"/>
      <c r="G13" s="52"/>
      <c r="H13" s="52"/>
      <c r="I13" s="52"/>
      <c r="J13" s="9"/>
      <c r="K13" s="10"/>
      <c r="L13" s="9"/>
      <c r="M13" s="10"/>
      <c r="N13" s="9"/>
      <c r="O13" s="10"/>
      <c r="P13" s="62"/>
      <c r="Q13" s="10"/>
      <c r="R13" s="10"/>
      <c r="S13" s="59"/>
      <c r="T13" s="9"/>
      <c r="U13" s="60"/>
      <c r="V13" s="9"/>
      <c r="W13" s="10"/>
      <c r="X13" s="63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93" t="s">
        <v>17</v>
      </c>
      <c r="C19" s="93"/>
      <c r="D19" s="93"/>
      <c r="E19" s="93"/>
      <c r="F19" s="93"/>
      <c r="G19" s="74"/>
      <c r="H19" s="74">
        <f>SUM(H8:H18)</f>
        <v>59</v>
      </c>
      <c r="I19" s="73"/>
      <c r="J19" s="75"/>
      <c r="K19" s="76"/>
      <c r="L19" s="75"/>
      <c r="M19" s="76"/>
      <c r="N19" s="75"/>
      <c r="O19" s="76"/>
      <c r="P19" s="75">
        <f>SUM(P8:P18)</f>
        <v>30156</v>
      </c>
      <c r="Q19" s="76">
        <f>SUM(Q8:Q18)</f>
        <v>4382</v>
      </c>
      <c r="R19" s="77">
        <f>P19/H19</f>
        <v>511.1186440677966</v>
      </c>
      <c r="S19" s="78">
        <f>P19/Q19</f>
        <v>6.881789137380192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T6:U6"/>
    <mergeCell ref="B19:F19"/>
    <mergeCell ref="C6:C7"/>
    <mergeCell ref="D6:D7"/>
    <mergeCell ref="E6:E7"/>
    <mergeCell ref="F6:F7"/>
    <mergeCell ref="J6:K6"/>
    <mergeCell ref="G6:G7"/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P6:S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U8 R8:S8 R19:S19 X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2008-04-28T15:21:28Z</cp:lastPrinted>
  <dcterms:created xsi:type="dcterms:W3CDTF">2006-03-15T09:07:04Z</dcterms:created>
  <dcterms:modified xsi:type="dcterms:W3CDTF">2008-04-30T13:27:22Z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-342178055</vt:i4>
  </property>
  <property fmtid="{D5CDD505-2E9C-101B-9397-08002B2CF9AE}" pid="3" name="_EmailSubject">
    <vt:lpwstr>Weekend Box Office - WE: 18-2008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-1892574857</vt:i4>
  </property>
  <property fmtid="{D5CDD505-2E9C-101B-9397-08002B2CF9AE}" pid="7" name="_ReviewingToolsShownOnce">
    <vt:lpwstr/>
  </property>
</Properties>
</file>