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<sst xmlns="http://schemas.openxmlformats.org/spreadsheetml/2006/main" count="43" uniqueCount="29">
  <si>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</si>
  <si>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</si>
  <si>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</si>
  <si>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</si>
  <si>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</si>
  <si>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</si>
  <si>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</si>
  <si>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</si>
  <si>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</si>
  <si>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</si>
  <si>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</si>
  <si>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</si>
  <si>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</si>
  <si>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</si>
  <si>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</si>
  <si>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</si>
  <si>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</si>
  <si>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</si>
  <si>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</si>
  <si>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</si>
  <si>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</si>
  <si>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</si>
  <si>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 FİLM</t>
  </si>
  <si>
    <t>ÖZEN/UMUT SANAT</t>
  </si>
  <si>
    <t>STORY OF LEO, THE</t>
  </si>
  <si>
    <t>FIREFLIES IN THE GARDEN</t>
  </si>
  <si>
    <t>DATE : 07.01.2009</t>
  </si>
  <si>
    <t>WEEKEND: 52 - 2                 26.12  - 28.12.2008</t>
  </si>
  <si>
    <t>TIMBER FALLS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</si>
</sst>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77" fontId="11" fillId="0" borderId="1" xfId="15" applyNumberFormat="1" applyFont="1" applyFill="1" applyBorder="1" applyAlignment="1">
      <alignment vertical="center"/>
    </xf>
    <xf numFmtId="188" fontId="11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82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83" fontId="14" fillId="0" borderId="1" xfId="15" applyNumberFormat="1" applyFont="1" applyBorder="1" applyAlignment="1" applyProtection="1">
      <alignment vertical="center"/>
      <protection/>
    </xf>
    <xf numFmtId="180" fontId="14" fillId="0" borderId="1" xfId="15" applyNumberFormat="1" applyFont="1" applyBorder="1" applyAlignment="1" applyProtection="1">
      <alignment vertical="center"/>
      <protection/>
    </xf>
    <xf numFmtId="183" fontId="17" fillId="0" borderId="1" xfId="15" applyNumberFormat="1" applyFont="1" applyFill="1" applyBorder="1" applyAlignment="1" applyProtection="1">
      <alignment vertical="center"/>
      <protection/>
    </xf>
    <xf numFmtId="180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15" applyNumberFormat="1" applyFont="1" applyFill="1" applyBorder="1" applyAlignment="1" applyProtection="1">
      <alignment vertical="center"/>
      <protection/>
    </xf>
    <xf numFmtId="183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8" fontId="11" fillId="0" borderId="1" xfId="15" applyNumberFormat="1" applyFont="1" applyFill="1" applyBorder="1" applyAlignment="1" applyProtection="1">
      <alignment vertical="center"/>
      <protection/>
    </xf>
    <xf numFmtId="185" fontId="11" fillId="0" borderId="1" xfId="15" applyNumberFormat="1" applyFont="1" applyFill="1" applyBorder="1" applyAlignment="1">
      <alignment vertical="center"/>
    </xf>
    <xf numFmtId="184" fontId="11" fillId="0" borderId="1" xfId="21" applyNumberFormat="1" applyFont="1" applyFill="1" applyBorder="1" applyAlignment="1">
      <alignment vertical="center"/>
    </xf>
    <xf numFmtId="185" fontId="11" fillId="0" borderId="1" xfId="21" applyNumberFormat="1" applyFont="1" applyFill="1" applyBorder="1" applyAlignment="1" applyProtection="1">
      <alignment vertical="center"/>
      <protection/>
    </xf>
    <xf numFmtId="177" fontId="16" fillId="0" borderId="1" xfId="15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80" fontId="14" fillId="0" borderId="1" xfId="15" applyNumberFormat="1" applyFont="1" applyFill="1" applyBorder="1" applyAlignment="1" applyProtection="1">
      <alignment horizontal="right" vertical="center"/>
      <protection/>
    </xf>
    <xf numFmtId="177" fontId="14" fillId="0" borderId="1" xfId="15" applyNumberFormat="1" applyFont="1" applyFill="1" applyBorder="1" applyAlignment="1" applyProtection="1">
      <alignment vertical="center"/>
      <protection/>
    </xf>
    <xf numFmtId="183" fontId="14" fillId="0" borderId="1" xfId="15" applyNumberFormat="1" applyFont="1" applyFill="1" applyBorder="1" applyAlignment="1" applyProtection="1">
      <alignment vertical="center"/>
      <protection/>
    </xf>
    <xf numFmtId="178" fontId="14" fillId="0" borderId="1" xfId="15" applyNumberFormat="1" applyFont="1" applyFill="1" applyBorder="1" applyAlignment="1" applyProtection="1">
      <alignment vertical="center"/>
      <protection/>
    </xf>
    <xf numFmtId="183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83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horizontal="right" vertical="center"/>
      <protection/>
    </xf>
    <xf numFmtId="177" fontId="27" fillId="2" borderId="1" xfId="0" applyNumberFormat="1" applyFont="1" applyFill="1" applyBorder="1" applyAlignment="1" applyProtection="1">
      <alignment vertical="center"/>
      <protection/>
    </xf>
    <xf numFmtId="184" fontId="27" fillId="2" borderId="1" xfId="21" applyNumberFormat="1" applyFont="1" applyFill="1" applyBorder="1" applyAlignment="1" applyProtection="1">
      <alignment vertical="center"/>
      <protection/>
    </xf>
    <xf numFmtId="183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8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171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20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64005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workbookViewId="0" topLeftCell="A1">
      <selection activeCell="N4" sqref="N4"/>
    </sheetView>
  </sheetViews>
  <sheetFormatPr defaultColWidth="9.14062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39766</v>
      </c>
      <c r="E8" s="83" t="s">
        <v>22</v>
      </c>
      <c r="F8" s="3" t="s">
        <v>23</v>
      </c>
      <c r="G8" s="83">
        <v>44</v>
      </c>
      <c r="H8" s="51">
        <v>1</v>
      </c>
      <c r="I8" s="51">
        <v>5</v>
      </c>
      <c r="J8" s="4">
        <v>0</v>
      </c>
      <c r="K8" s="5">
        <v>0</v>
      </c>
      <c r="L8" s="4">
        <v>0</v>
      </c>
      <c r="M8" s="5">
        <v>0</v>
      </c>
      <c r="N8" s="4">
        <v>10</v>
      </c>
      <c r="O8" s="5">
        <v>2</v>
      </c>
      <c r="P8" s="55">
        <f aca="true" t="shared" si="0" ref="P8:Q10">+J8+L8+N8</f>
        <v>10</v>
      </c>
      <c r="Q8" s="58">
        <f t="shared" si="0"/>
        <v>2</v>
      </c>
      <c r="R8" s="10">
        <f>+Q8/H8</f>
        <v>2</v>
      </c>
      <c r="S8" s="59">
        <f>+P8/Q8</f>
        <v>5</v>
      </c>
      <c r="T8" s="4">
        <v>3933</v>
      </c>
      <c r="U8" s="60">
        <f>(+T8-P8)/T8</f>
        <v>0.9974574116450546</v>
      </c>
      <c r="V8" s="4">
        <v>266791.5</v>
      </c>
      <c r="W8" s="5">
        <v>27876</v>
      </c>
      <c r="X8" s="61">
        <f>V8/W8</f>
        <v>9.570652173913043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39724</v>
      </c>
      <c r="E9" s="83" t="s">
        <v>22</v>
      </c>
      <c r="F9" s="3" t="s">
        <v>23</v>
      </c>
      <c r="G9" s="83">
        <v>40</v>
      </c>
      <c r="H9" s="51">
        <v>1</v>
      </c>
      <c r="I9" s="51">
        <v>10</v>
      </c>
      <c r="J9" s="4">
        <v>0</v>
      </c>
      <c r="K9" s="5">
        <v>0</v>
      </c>
      <c r="L9" s="4">
        <v>24</v>
      </c>
      <c r="M9" s="5">
        <v>3</v>
      </c>
      <c r="N9" s="4">
        <v>18</v>
      </c>
      <c r="O9" s="5">
        <v>2</v>
      </c>
      <c r="P9" s="55">
        <f t="shared" si="0"/>
        <v>42</v>
      </c>
      <c r="Q9" s="58">
        <f t="shared" si="0"/>
        <v>5</v>
      </c>
      <c r="R9" s="10">
        <f>+Q9/H9</f>
        <v>5</v>
      </c>
      <c r="S9" s="59">
        <f>+P9/Q9</f>
        <v>8.4</v>
      </c>
      <c r="T9" s="4">
        <v>206</v>
      </c>
      <c r="U9" s="60">
        <f>(+T9-P9)/T9</f>
        <v>0.7961165048543689</v>
      </c>
      <c r="V9" s="4">
        <v>390301</v>
      </c>
      <c r="W9" s="5">
        <v>47566</v>
      </c>
      <c r="X9" s="61">
        <f>V9/W9</f>
        <v>8.205461884539377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39710</v>
      </c>
      <c r="E10" s="83" t="s">
        <v>22</v>
      </c>
      <c r="F10" s="3" t="s">
        <v>23</v>
      </c>
      <c r="G10" s="83">
        <v>66</v>
      </c>
      <c r="H10" s="51">
        <v>4</v>
      </c>
      <c r="I10" s="51">
        <v>15</v>
      </c>
      <c r="J10" s="4">
        <v>0</v>
      </c>
      <c r="K10" s="5">
        <v>0</v>
      </c>
      <c r="L10" s="4">
        <v>36</v>
      </c>
      <c r="M10" s="5">
        <v>6</v>
      </c>
      <c r="N10" s="4">
        <v>66</v>
      </c>
      <c r="O10" s="5">
        <v>10</v>
      </c>
      <c r="P10" s="55">
        <f t="shared" si="0"/>
        <v>102</v>
      </c>
      <c r="Q10" s="58">
        <f t="shared" si="0"/>
        <v>16</v>
      </c>
      <c r="R10" s="10">
        <f>+Q10/H10</f>
        <v>4</v>
      </c>
      <c r="S10" s="59">
        <f>+P10/Q10</f>
        <v>6.375</v>
      </c>
      <c r="T10" s="4">
        <v>2528</v>
      </c>
      <c r="U10" s="60">
        <f>(+T10-P10)/T10</f>
        <v>0.9596518987341772</v>
      </c>
      <c r="V10" s="4">
        <v>410633</v>
      </c>
      <c r="W10" s="5">
        <v>50859</v>
      </c>
      <c r="X10" s="61">
        <f>V10/W10</f>
        <v>8.073949546786213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6</v>
      </c>
      <c r="I19" s="73"/>
      <c r="J19" s="75"/>
      <c r="K19" s="76"/>
      <c r="L19" s="75"/>
      <c r="M19" s="76"/>
      <c r="N19" s="75"/>
      <c r="O19" s="76"/>
      <c r="P19" s="75">
        <f>SUM(P8:P18)</f>
        <v>154</v>
      </c>
      <c r="Q19" s="76">
        <f>SUM(Q8:Q18)</f>
        <v>23</v>
      </c>
      <c r="R19" s="77">
        <f>P19/H19</f>
        <v>25.666666666666668</v>
      </c>
      <c r="S19" s="78">
        <f>P19/Q19</f>
        <v>6.695652173913044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2009-01-07T15:57:49Z</cp:lastPrinted>
  <dcterms:created xsi:type="dcterms:W3CDTF">2006-03-15T09:07:04Z</dcterms:created>
  <dcterms:modified xsi:type="dcterms:W3CDTF">2009-01-08T14:06:23Z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1619651982</vt:i4>
  </property>
  <property fmtid="{D5CDD505-2E9C-101B-9397-08002B2CF9AE}" pid="3" name="_EmailSubject">
    <vt:lpwstr>Weekend Box Office - WE: 52/2 - 2008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