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<sst xmlns="http://schemas.openxmlformats.org/spreadsheetml/2006/main" count="27" uniqueCount="23">
  <si>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</si>
  <si>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</si>
  <si>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</si>
  <si>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</si>
  <si>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</si>
  <si>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</si>
  <si>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</si>
  <si>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</si>
  <si>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</si>
  <si>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</si>
  <si>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</si>
  <si>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</si>
  <si>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</si>
  <si>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</si>
  <si>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</si>
  <si>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YAŞAM ARSIZI</t>
  </si>
  <si>
    <t>UMUT SANAT</t>
  </si>
  <si>
    <t>TİYATROFİL</t>
  </si>
  <si>
    <t>NO MAN'S LAND: REEKER 2</t>
  </si>
  <si>
    <t>ÖZEN FİLM</t>
  </si>
  <si>
    <t>ÖZEN/UMUT SANAT</t>
  </si>
  <si>
    <t>DATE : 17.04.2009</t>
  </si>
  <si>
    <t>OUTLANDER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</si>
</sst>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15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10.04 - 16.04.2009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8" zoomScaleNormal="8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9" t="s">
        <v>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1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107"/>
      <c r="I3" s="108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106"/>
      <c r="H4" s="106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5" t="s">
        <v>0</v>
      </c>
      <c r="D6" s="119" t="s">
        <v>1</v>
      </c>
      <c r="E6" s="116" t="s">
        <v>13</v>
      </c>
      <c r="F6" s="116" t="s">
        <v>12</v>
      </c>
      <c r="G6" s="113" t="s">
        <v>2</v>
      </c>
      <c r="H6" s="113" t="s">
        <v>9</v>
      </c>
      <c r="I6" s="113" t="s">
        <v>10</v>
      </c>
      <c r="J6" s="118" t="s">
        <v>3</v>
      </c>
      <c r="K6" s="118"/>
      <c r="L6" s="118"/>
      <c r="M6" s="118"/>
      <c r="N6" s="112" t="s">
        <v>4</v>
      </c>
      <c r="O6" s="112"/>
      <c r="P6" s="112"/>
    </row>
    <row r="7" spans="1:16" s="23" customFormat="1" ht="51.75" customHeight="1">
      <c r="A7" s="24"/>
      <c r="B7" s="22"/>
      <c r="C7" s="114"/>
      <c r="D7" s="120"/>
      <c r="E7" s="117"/>
      <c r="F7" s="117"/>
      <c r="G7" s="114"/>
      <c r="H7" s="114"/>
      <c r="I7" s="114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0"/>
      <c r="C8" s="12" t="s">
        <v>22</v>
      </c>
      <c r="D8" s="1">
        <v>39913</v>
      </c>
      <c r="E8" s="103" t="s">
        <v>19</v>
      </c>
      <c r="F8" s="104" t="s">
        <v>20</v>
      </c>
      <c r="G8" s="102">
        <v>58</v>
      </c>
      <c r="H8" s="86">
        <v>58</v>
      </c>
      <c r="I8" s="86">
        <v>1</v>
      </c>
      <c r="J8" s="18">
        <v>98730</v>
      </c>
      <c r="K8" s="101">
        <v>10552</v>
      </c>
      <c r="L8" s="60">
        <f aca="true" t="shared" si="0" ref="L8:L14">K8/H8</f>
        <v>181.93103448275863</v>
      </c>
      <c r="M8" s="61">
        <f aca="true" t="shared" si="1" ref="M8:M14">J8/K8</f>
        <v>9.356520090978014</v>
      </c>
      <c r="N8" s="13">
        <v>98730</v>
      </c>
      <c r="O8" s="101">
        <v>10552</v>
      </c>
      <c r="P8" s="61">
        <f>+N8/O8</f>
        <v>9.356520090978014</v>
      </c>
    </row>
    <row r="9" spans="1:16" s="29" customFormat="1" ht="15">
      <c r="A9" s="28">
        <v>2</v>
      </c>
      <c r="B9" s="30"/>
      <c r="C9" s="12" t="s">
        <v>15</v>
      </c>
      <c r="D9" s="1">
        <v>39878</v>
      </c>
      <c r="E9" s="103" t="s">
        <v>16</v>
      </c>
      <c r="F9" s="104" t="s">
        <v>17</v>
      </c>
      <c r="G9" s="102">
        <v>10</v>
      </c>
      <c r="H9" s="86">
        <v>2</v>
      </c>
      <c r="I9" s="86">
        <v>6</v>
      </c>
      <c r="J9" s="18">
        <v>132</v>
      </c>
      <c r="K9" s="101">
        <v>23</v>
      </c>
      <c r="L9" s="60">
        <f>K9/H9</f>
        <v>11.5</v>
      </c>
      <c r="M9" s="61">
        <f>J9/K9</f>
        <v>5.739130434782608</v>
      </c>
      <c r="N9" s="13">
        <v>25078.5</v>
      </c>
      <c r="O9" s="101">
        <v>2573</v>
      </c>
      <c r="P9" s="61">
        <f>+N9/O9</f>
        <v>9.746793626117373</v>
      </c>
    </row>
    <row r="10" spans="1:16" s="29" customFormat="1" ht="15">
      <c r="A10" s="28">
        <v>3</v>
      </c>
      <c r="B10" s="30"/>
      <c r="C10" s="105" t="s">
        <v>18</v>
      </c>
      <c r="D10" s="1">
        <v>39815</v>
      </c>
      <c r="E10" s="102" t="s">
        <v>19</v>
      </c>
      <c r="F10" s="104" t="s">
        <v>20</v>
      </c>
      <c r="G10" s="102">
        <v>26</v>
      </c>
      <c r="H10" s="86">
        <v>5</v>
      </c>
      <c r="I10" s="86">
        <v>11</v>
      </c>
      <c r="J10" s="18">
        <v>2298.5</v>
      </c>
      <c r="K10" s="101">
        <v>556</v>
      </c>
      <c r="L10" s="60">
        <f>K10/H10</f>
        <v>111.2</v>
      </c>
      <c r="M10" s="61">
        <f>J10/K10</f>
        <v>4.133992805755396</v>
      </c>
      <c r="N10" s="13">
        <v>145892.5</v>
      </c>
      <c r="O10" s="101">
        <v>18584</v>
      </c>
      <c r="P10" s="61">
        <f>+N10/O10</f>
        <v>7.850435858803271</v>
      </c>
    </row>
    <row r="11" spans="1:16" s="32" customFormat="1" ht="15">
      <c r="A11" s="28"/>
      <c r="B11" s="31"/>
      <c r="C11" s="12"/>
      <c r="D11" s="1"/>
      <c r="E11" s="103"/>
      <c r="F11" s="104"/>
      <c r="G11" s="102"/>
      <c r="H11" s="86"/>
      <c r="I11" s="86"/>
      <c r="J11" s="18"/>
      <c r="K11" s="101"/>
      <c r="L11" s="60" t="e">
        <f t="shared" si="0"/>
        <v>#DIV/0!</v>
      </c>
      <c r="M11" s="61" t="e">
        <f t="shared" si="1"/>
        <v>#DIV/0!</v>
      </c>
      <c r="N11" s="13"/>
      <c r="O11" s="101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3"/>
      <c r="F12" s="104"/>
      <c r="G12" s="102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aca="true" t="shared" si="2" ref="P12:P19">+N12/O12</f>
        <v>#DIV/0!</v>
      </c>
    </row>
    <row r="13" spans="1:16" s="32" customFormat="1" ht="15">
      <c r="A13" s="28"/>
      <c r="B13" s="31"/>
      <c r="C13" s="3"/>
      <c r="D13" s="2"/>
      <c r="E13" s="103"/>
      <c r="F13" s="104"/>
      <c r="G13" s="102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65</v>
      </c>
      <c r="I21" s="69"/>
      <c r="J21" s="71">
        <f>SUM(J8:J20)</f>
        <v>101160.5</v>
      </c>
      <c r="K21" s="72">
        <f>SUM(K8:K20)</f>
        <v>11131</v>
      </c>
      <c r="L21" s="72">
        <f>K21/H21</f>
        <v>171.24615384615385</v>
      </c>
      <c r="M21" s="73">
        <f>J21/K21</f>
        <v>9.088177162878448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" evalError="1" formula="1" unlockedFormula="1"/>
    <ignoredError sqref="L21 M21 P16 P14: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2009-04-17T13:22:12Z</cp:lastPrinted>
  <dcterms:created xsi:type="dcterms:W3CDTF">2006-03-17T12:24:26Z</dcterms:created>
  <dcterms:modified xsi:type="dcterms:W3CDTF">2009-04-25T14:20:40Z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464642478</vt:i4>
  </property>
  <property fmtid="{D5CDD505-2E9C-101B-9397-08002B2CF9AE}" pid="3" name="_EmailSubject">
    <vt:lpwstr>Weekly Box Office - Week: 15-2009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