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<sst xmlns="http://schemas.openxmlformats.org/spreadsheetml/2006/main" count="46" uniqueCount="32">
  <si>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</si>
  <si>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</si>
  <si>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</si>
  <si>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</si>
  <si>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</si>
  <si>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</si>
  <si>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</si>
  <si>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</si>
  <si>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</si>
  <si>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</si>
  <si>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</si>
  <si>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</si>
  <si>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</si>
  <si>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</si>
  <si>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</si>
  <si>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</si>
  <si>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</si>
  <si>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</si>
  <si>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</si>
  <si>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</si>
  <si>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</si>
  <si>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</si>
  <si>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</si>
  <si>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</si>
  <si>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</si>
  <si>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ÖZEN FİLM</t>
  </si>
  <si>
    <t>ÖZEN/UMUT SANAT</t>
  </si>
  <si>
    <t>OUTLANDER</t>
  </si>
  <si>
    <t>HOW TO LOSE FRIENDS &amp; ALIENATE PEOPLE</t>
  </si>
  <si>
    <t>WEEKEND: 19                    08.05 - 10.05.2009</t>
  </si>
  <si>
    <t>DATE : 11.05.2009</t>
  </si>
  <si>
    <t>CLIVE BARKER'S BOOK OF BLOOD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</si>
</sst>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2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6404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40100" y="0"/>
          <a:ext cx="24479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2" zoomScaleNormal="62" zoomScalePageLayoutView="0" workbookViewId="0" topLeftCell="A1">
      <selection activeCell="C5" sqref="C5"/>
    </sheetView>
  </sheetViews>
  <sheetFormatPr defaultColWidth="38.57421875" defaultRowHeight="12.75"/>
  <cols>
    <col min="1" max="1" width="3.8515625" style="13" bestFit="1" customWidth="1"/>
    <col min="2" max="2" width="1.7109375" style="47" customWidth="1"/>
    <col min="3" max="3" width="38.421875" style="20" customWidth="1"/>
    <col min="4" max="4" width="10.140625" style="20" bestFit="1" customWidth="1"/>
    <col min="5" max="5" width="17.7109375" style="20" bestFit="1" customWidth="1"/>
    <col min="6" max="6" width="17.421875" style="48" customWidth="1"/>
    <col min="7" max="7" width="5.8515625" style="54" bestFit="1" customWidth="1"/>
    <col min="8" max="8" width="7.57421875" style="54" bestFit="1" customWidth="1"/>
    <col min="9" max="9" width="9.28125" style="54" customWidth="1"/>
    <col min="10" max="10" width="16.140625" style="20" customWidth="1"/>
    <col min="11" max="11" width="7.140625" style="20" bestFit="1" customWidth="1"/>
    <col min="12" max="12" width="16.140625" style="20" customWidth="1"/>
    <col min="13" max="13" width="8.00390625" style="20" bestFit="1" customWidth="1"/>
    <col min="14" max="14" width="16.140625" style="20" customWidth="1"/>
    <col min="15" max="15" width="8.140625" style="20" bestFit="1" customWidth="1"/>
    <col min="16" max="16" width="16.140625" style="49" customWidth="1"/>
    <col min="17" max="17" width="8.28125" style="32" customWidth="1"/>
    <col min="18" max="19" width="9.57421875" style="32" bestFit="1" customWidth="1"/>
    <col min="20" max="20" width="11.28125" style="69" bestFit="1" customWidth="1"/>
    <col min="21" max="21" width="9.57421875" style="32" bestFit="1" customWidth="1"/>
    <col min="22" max="22" width="13.00390625" style="69" bestFit="1" customWidth="1"/>
    <col min="23" max="23" width="8.8515625" style="32" customWidth="1"/>
    <col min="24" max="24" width="9.57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29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30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31</v>
      </c>
      <c r="D8" s="2">
        <v>39941</v>
      </c>
      <c r="E8" s="83" t="s">
        <v>25</v>
      </c>
      <c r="F8" s="51" t="s">
        <v>26</v>
      </c>
      <c r="G8" s="83">
        <v>48</v>
      </c>
      <c r="H8" s="51">
        <v>47</v>
      </c>
      <c r="I8" s="51">
        <v>1</v>
      </c>
      <c r="J8" s="4">
        <v>9209</v>
      </c>
      <c r="K8" s="5">
        <v>941</v>
      </c>
      <c r="L8" s="4">
        <v>15016</v>
      </c>
      <c r="M8" s="5">
        <v>1501</v>
      </c>
      <c r="N8" s="4">
        <v>16119.75</v>
      </c>
      <c r="O8" s="5">
        <v>1574</v>
      </c>
      <c r="P8" s="55">
        <f aca="true" t="shared" si="0" ref="P8:Q11">+J8+L8+N8</f>
        <v>40344.75</v>
      </c>
      <c r="Q8" s="58">
        <f t="shared" si="0"/>
        <v>4016</v>
      </c>
      <c r="R8" s="10">
        <f>+Q8/H8</f>
        <v>85.44680851063829</v>
      </c>
      <c r="S8" s="59">
        <f>+P8/Q8</f>
        <v>10.046003486055778</v>
      </c>
      <c r="T8" s="4"/>
      <c r="U8" s="60" t="e">
        <f>(+T8-P8)/T8</f>
        <v>#DIV/0!</v>
      </c>
      <c r="V8" s="4">
        <v>40344.75</v>
      </c>
      <c r="W8" s="5">
        <v>4016</v>
      </c>
      <c r="X8" s="61">
        <f>V8/W8</f>
        <v>10.046003486055778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39926</v>
      </c>
      <c r="E9" s="83" t="s">
        <v>25</v>
      </c>
      <c r="F9" s="51" t="s">
        <v>26</v>
      </c>
      <c r="G9" s="83">
        <v>25</v>
      </c>
      <c r="H9" s="51">
        <v>25</v>
      </c>
      <c r="I9" s="51">
        <v>3</v>
      </c>
      <c r="J9" s="4">
        <v>821</v>
      </c>
      <c r="K9" s="5">
        <v>123</v>
      </c>
      <c r="L9" s="4">
        <v>2309.5</v>
      </c>
      <c r="M9" s="5">
        <v>336</v>
      </c>
      <c r="N9" s="4">
        <v>2048.5</v>
      </c>
      <c r="O9" s="5">
        <v>299</v>
      </c>
      <c r="P9" s="55">
        <f t="shared" si="0"/>
        <v>5179</v>
      </c>
      <c r="Q9" s="58">
        <f t="shared" si="0"/>
        <v>758</v>
      </c>
      <c r="R9" s="10">
        <f>+Q9/H9</f>
        <v>30.32</v>
      </c>
      <c r="S9" s="59">
        <f>+P9/Q9</f>
        <v>6.832453825857519</v>
      </c>
      <c r="T9" s="4">
        <v>15992.5</v>
      </c>
      <c r="U9" s="60">
        <f>(+T9-P9)/T9</f>
        <v>0.6761607003282789</v>
      </c>
      <c r="V9" s="4">
        <v>86185</v>
      </c>
      <c r="W9" s="5">
        <v>8775</v>
      </c>
      <c r="X9" s="61">
        <f>V9/W9</f>
        <v>9.821652421652422</v>
      </c>
      <c r="Z9" s="30"/>
    </row>
    <row r="10" spans="1:26" s="29" customFormat="1" ht="18">
      <c r="A10" s="28">
        <v>3</v>
      </c>
      <c r="B10" s="15"/>
      <c r="C10" s="1" t="s">
        <v>27</v>
      </c>
      <c r="D10" s="2">
        <v>39913</v>
      </c>
      <c r="E10" s="83" t="s">
        <v>25</v>
      </c>
      <c r="F10" s="51" t="s">
        <v>26</v>
      </c>
      <c r="G10" s="83">
        <v>58</v>
      </c>
      <c r="H10" s="51">
        <v>21</v>
      </c>
      <c r="I10" s="51">
        <v>5</v>
      </c>
      <c r="J10" s="4">
        <v>1023</v>
      </c>
      <c r="K10" s="5">
        <v>177</v>
      </c>
      <c r="L10" s="4">
        <v>1682</v>
      </c>
      <c r="M10" s="5">
        <v>296</v>
      </c>
      <c r="N10" s="4">
        <v>1341</v>
      </c>
      <c r="O10" s="5">
        <v>243</v>
      </c>
      <c r="P10" s="55">
        <f t="shared" si="0"/>
        <v>4046</v>
      </c>
      <c r="Q10" s="58">
        <f t="shared" si="0"/>
        <v>716</v>
      </c>
      <c r="R10" s="10">
        <f>+Q10/H10</f>
        <v>34.095238095238095</v>
      </c>
      <c r="S10" s="59">
        <f>+P10/Q10</f>
        <v>5.650837988826815</v>
      </c>
      <c r="T10" s="4">
        <v>14473.5</v>
      </c>
      <c r="U10" s="60">
        <f>(+T10-P10)/T10</f>
        <v>0.7204546239679415</v>
      </c>
      <c r="V10" s="4">
        <v>205087.25</v>
      </c>
      <c r="W10" s="5">
        <v>25368</v>
      </c>
      <c r="X10" s="61">
        <f>V10/W10</f>
        <v>8.084486360769473</v>
      </c>
      <c r="Z10" s="30"/>
    </row>
    <row r="11" spans="1:27" s="32" customFormat="1" ht="18">
      <c r="A11" s="28">
        <v>4</v>
      </c>
      <c r="B11" s="16"/>
      <c r="C11" s="1" t="s">
        <v>22</v>
      </c>
      <c r="D11" s="2">
        <v>39878</v>
      </c>
      <c r="E11" s="83" t="s">
        <v>23</v>
      </c>
      <c r="F11" s="51" t="s">
        <v>24</v>
      </c>
      <c r="G11" s="83">
        <v>10</v>
      </c>
      <c r="H11" s="51">
        <v>2</v>
      </c>
      <c r="I11" s="51">
        <v>10</v>
      </c>
      <c r="J11" s="4">
        <v>0</v>
      </c>
      <c r="K11" s="5">
        <v>0</v>
      </c>
      <c r="L11" s="4">
        <v>0</v>
      </c>
      <c r="M11" s="5">
        <v>0</v>
      </c>
      <c r="N11" s="4">
        <v>4</v>
      </c>
      <c r="O11" s="5">
        <v>1</v>
      </c>
      <c r="P11" s="55">
        <f t="shared" si="0"/>
        <v>4</v>
      </c>
      <c r="Q11" s="58">
        <f t="shared" si="0"/>
        <v>1</v>
      </c>
      <c r="R11" s="10">
        <f>+Q11/H11</f>
        <v>0.5</v>
      </c>
      <c r="S11" s="59">
        <f>+P11/Q11</f>
        <v>4</v>
      </c>
      <c r="T11" s="4">
        <v>32</v>
      </c>
      <c r="U11" s="60">
        <f>(+T11-P11)/T11</f>
        <v>0.875</v>
      </c>
      <c r="V11" s="4">
        <v>25440.5</v>
      </c>
      <c r="W11" s="5">
        <v>2634</v>
      </c>
      <c r="X11" s="61">
        <f>V11/W11</f>
        <v>9.658504176157935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95</v>
      </c>
      <c r="I19" s="73"/>
      <c r="J19" s="75"/>
      <c r="K19" s="76"/>
      <c r="L19" s="75"/>
      <c r="M19" s="76"/>
      <c r="N19" s="75"/>
      <c r="O19" s="76"/>
      <c r="P19" s="75">
        <f>SUM(P8:P18)</f>
        <v>49573.75</v>
      </c>
      <c r="Q19" s="76">
        <f>SUM(Q8:Q18)</f>
        <v>5491</v>
      </c>
      <c r="R19" s="77">
        <f>P19/H19</f>
        <v>521.828947368421</v>
      </c>
      <c r="S19" s="78">
        <f>P19/Q19</f>
        <v>9.02818248042251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2009-05-11T15:13:48Z</cp:lastPrinted>
  <dcterms:created xsi:type="dcterms:W3CDTF">2006-03-15T09:07:04Z</dcterms:created>
  <dcterms:modified xsi:type="dcterms:W3CDTF">2009-05-14T14:33:32Z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-1625704797</vt:i4>
  </property>
  <property fmtid="{D5CDD505-2E9C-101B-9397-08002B2CF9AE}" pid="3" name="_EmailSubject">
    <vt:lpwstr>Weekend Box Office - WE: 19-2009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