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<sst xmlns="http://schemas.openxmlformats.org/spreadsheetml/2006/main" count="46" uniqueCount="32">
  <si>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</si>
  <si>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</si>
  <si>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</si>
  <si>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</si>
  <si>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</si>
  <si>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</si>
  <si>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</si>
  <si>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</si>
  <si>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</si>
  <si>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</si>
  <si>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</si>
  <si>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</si>
  <si>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</si>
  <si>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</si>
  <si>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</si>
  <si>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</si>
  <si>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</si>
  <si>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</si>
  <si>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</si>
  <si>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</si>
  <si>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</si>
  <si>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</si>
  <si>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YAŞAM ARSIZI</t>
  </si>
  <si>
    <t xml:space="preserve">UMUT SANAT </t>
  </si>
  <si>
    <t>TİYATROFİL</t>
  </si>
  <si>
    <t>ÖZEN FİLM</t>
  </si>
  <si>
    <t>ÖZEN/UMUT SANAT</t>
  </si>
  <si>
    <t>OUTLANDER</t>
  </si>
  <si>
    <t>HOW TO LOSE FRIENDS &amp; ALIENATE PEOPLE</t>
  </si>
  <si>
    <t>CLIVE BARKER'S BOOK OF BLOOD</t>
  </si>
  <si>
    <t>WEEKEND: 20                    15.05 - 17.05.2009</t>
  </si>
  <si>
    <t>DATE : 18.05.2009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</si>
</sst>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468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897225" y="0"/>
          <a:ext cx="24288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4" zoomScaleNormal="64" zoomScalePageLayoutView="0" workbookViewId="0" topLeftCell="A1">
      <selection activeCell="C5" sqref="C5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38.421875" style="20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28125" style="69" bestFit="1" customWidth="1"/>
    <col min="21" max="21" width="9.421875" style="32" bestFit="1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6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Z1" s="31"/>
    </row>
    <row r="2" spans="1:26" s="32" customFormat="1" ht="50.25">
      <c r="A2" s="88" t="s">
        <v>21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0" t="s">
        <v>30</v>
      </c>
      <c r="P3" s="91"/>
      <c r="Q3" s="91"/>
      <c r="R3" s="91"/>
      <c r="S3" s="91"/>
      <c r="T3" s="91"/>
      <c r="U3" s="91"/>
      <c r="V3" s="91"/>
      <c r="W3" s="91"/>
      <c r="X3" s="92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31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7" t="s">
        <v>0</v>
      </c>
      <c r="D6" s="98" t="s">
        <v>8</v>
      </c>
      <c r="E6" s="98" t="s">
        <v>1</v>
      </c>
      <c r="F6" s="98" t="s">
        <v>19</v>
      </c>
      <c r="G6" s="85" t="s">
        <v>9</v>
      </c>
      <c r="H6" s="85" t="s">
        <v>10</v>
      </c>
      <c r="I6" s="85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97"/>
      <c r="D7" s="98"/>
      <c r="E7" s="84"/>
      <c r="F7" s="84"/>
      <c r="G7" s="85"/>
      <c r="H7" s="85"/>
      <c r="I7" s="8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29</v>
      </c>
      <c r="D8" s="2">
        <v>39941</v>
      </c>
      <c r="E8" s="83" t="s">
        <v>25</v>
      </c>
      <c r="F8" s="51" t="s">
        <v>26</v>
      </c>
      <c r="G8" s="83">
        <v>48</v>
      </c>
      <c r="H8" s="51">
        <v>48</v>
      </c>
      <c r="I8" s="51">
        <v>2</v>
      </c>
      <c r="J8" s="4">
        <v>3269.5</v>
      </c>
      <c r="K8" s="5">
        <v>375</v>
      </c>
      <c r="L8" s="4">
        <v>5336</v>
      </c>
      <c r="M8" s="5">
        <v>596</v>
      </c>
      <c r="N8" s="4">
        <v>5933.5</v>
      </c>
      <c r="O8" s="5">
        <v>653</v>
      </c>
      <c r="P8" s="55">
        <f aca="true" t="shared" si="0" ref="P8:Q11">+J8+L8+N8</f>
        <v>14539</v>
      </c>
      <c r="Q8" s="58">
        <f t="shared" si="0"/>
        <v>1624</v>
      </c>
      <c r="R8" s="10">
        <f>+Q8/H8</f>
        <v>33.833333333333336</v>
      </c>
      <c r="S8" s="59">
        <f>+P8/Q8</f>
        <v>8.952586206896552</v>
      </c>
      <c r="T8" s="4">
        <v>40344.75</v>
      </c>
      <c r="U8" s="60">
        <f>(+T8-P8)/T8</f>
        <v>0.6396309309141833</v>
      </c>
      <c r="V8" s="4">
        <v>82576</v>
      </c>
      <c r="W8" s="5">
        <v>9014</v>
      </c>
      <c r="X8" s="61">
        <f>V8/W8</f>
        <v>9.160860883070779</v>
      </c>
      <c r="Z8" s="26"/>
    </row>
    <row r="9" spans="1:26" s="29" customFormat="1" ht="18">
      <c r="A9" s="28">
        <v>2</v>
      </c>
      <c r="B9" s="15"/>
      <c r="C9" s="1" t="s">
        <v>28</v>
      </c>
      <c r="D9" s="2">
        <v>39926</v>
      </c>
      <c r="E9" s="83" t="s">
        <v>25</v>
      </c>
      <c r="F9" s="51" t="s">
        <v>26</v>
      </c>
      <c r="G9" s="83">
        <v>25</v>
      </c>
      <c r="H9" s="51">
        <v>21</v>
      </c>
      <c r="I9" s="51">
        <v>4</v>
      </c>
      <c r="J9" s="4">
        <v>340</v>
      </c>
      <c r="K9" s="5">
        <v>61</v>
      </c>
      <c r="L9" s="4">
        <v>924</v>
      </c>
      <c r="M9" s="5">
        <v>150</v>
      </c>
      <c r="N9" s="4">
        <v>679</v>
      </c>
      <c r="O9" s="5">
        <v>114</v>
      </c>
      <c r="P9" s="55">
        <f t="shared" si="0"/>
        <v>1943</v>
      </c>
      <c r="Q9" s="58">
        <f t="shared" si="0"/>
        <v>325</v>
      </c>
      <c r="R9" s="10">
        <f>+Q9/H9</f>
        <v>15.476190476190476</v>
      </c>
      <c r="S9" s="59">
        <f>+P9/Q9</f>
        <v>5.978461538461539</v>
      </c>
      <c r="T9" s="4">
        <v>5179</v>
      </c>
      <c r="U9" s="60">
        <f>(+T9-P9)/T9</f>
        <v>0.6248310484649546</v>
      </c>
      <c r="V9" s="4">
        <v>91784.5</v>
      </c>
      <c r="W9" s="5">
        <v>9697</v>
      </c>
      <c r="X9" s="61">
        <f>V9/W9</f>
        <v>9.465246983603176</v>
      </c>
      <c r="Z9" s="30"/>
    </row>
    <row r="10" spans="1:26" s="29" customFormat="1" ht="18">
      <c r="A10" s="28">
        <v>3</v>
      </c>
      <c r="B10" s="15"/>
      <c r="C10" s="1" t="s">
        <v>27</v>
      </c>
      <c r="D10" s="2">
        <v>39913</v>
      </c>
      <c r="E10" s="83" t="s">
        <v>25</v>
      </c>
      <c r="F10" s="51" t="s">
        <v>26</v>
      </c>
      <c r="G10" s="83">
        <v>58</v>
      </c>
      <c r="H10" s="51">
        <v>1</v>
      </c>
      <c r="I10" s="51">
        <v>6</v>
      </c>
      <c r="J10" s="4">
        <v>15</v>
      </c>
      <c r="K10" s="5">
        <v>2</v>
      </c>
      <c r="L10" s="4">
        <v>124.5</v>
      </c>
      <c r="M10" s="5">
        <v>15</v>
      </c>
      <c r="N10" s="4">
        <v>94</v>
      </c>
      <c r="O10" s="5">
        <v>12</v>
      </c>
      <c r="P10" s="55">
        <f t="shared" si="0"/>
        <v>233.5</v>
      </c>
      <c r="Q10" s="58">
        <f t="shared" si="0"/>
        <v>29</v>
      </c>
      <c r="R10" s="10">
        <f>+Q10/H10</f>
        <v>29</v>
      </c>
      <c r="S10" s="59">
        <f>+P10/Q10</f>
        <v>8.051724137931034</v>
      </c>
      <c r="T10" s="4">
        <v>4046</v>
      </c>
      <c r="U10" s="60">
        <f>(+T10-P10)/T10</f>
        <v>0.9422886801779535</v>
      </c>
      <c r="V10" s="4">
        <v>208243.75</v>
      </c>
      <c r="W10" s="5">
        <v>25992</v>
      </c>
      <c r="X10" s="61">
        <f>V10/W10</f>
        <v>8.011840181594337</v>
      </c>
      <c r="Z10" s="30"/>
    </row>
    <row r="11" spans="1:27" s="32" customFormat="1" ht="18">
      <c r="A11" s="28">
        <v>4</v>
      </c>
      <c r="B11" s="16"/>
      <c r="C11" s="1" t="s">
        <v>22</v>
      </c>
      <c r="D11" s="2">
        <v>39878</v>
      </c>
      <c r="E11" s="83" t="s">
        <v>23</v>
      </c>
      <c r="F11" s="51" t="s">
        <v>24</v>
      </c>
      <c r="G11" s="83">
        <v>10</v>
      </c>
      <c r="H11" s="51">
        <v>2</v>
      </c>
      <c r="I11" s="51">
        <v>11</v>
      </c>
      <c r="J11" s="4">
        <v>7</v>
      </c>
      <c r="K11" s="5">
        <v>1</v>
      </c>
      <c r="L11" s="4">
        <v>0</v>
      </c>
      <c r="M11" s="5">
        <v>0</v>
      </c>
      <c r="N11" s="4">
        <v>34</v>
      </c>
      <c r="O11" s="5">
        <v>5</v>
      </c>
      <c r="P11" s="55">
        <f t="shared" si="0"/>
        <v>41</v>
      </c>
      <c r="Q11" s="58">
        <f t="shared" si="0"/>
        <v>6</v>
      </c>
      <c r="R11" s="10">
        <f>+Q11/H11</f>
        <v>3</v>
      </c>
      <c r="S11" s="59">
        <f>+P11/Q11</f>
        <v>6.833333333333333</v>
      </c>
      <c r="T11" s="4">
        <v>4</v>
      </c>
      <c r="U11" s="60">
        <f>(+T11-P11)/T11</f>
        <v>-9.25</v>
      </c>
      <c r="V11" s="4">
        <v>25493.5</v>
      </c>
      <c r="W11" s="5">
        <v>2643</v>
      </c>
      <c r="X11" s="61">
        <f>V11/W11</f>
        <v>9.645667801740446</v>
      </c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6" t="s">
        <v>17</v>
      </c>
      <c r="C19" s="96"/>
      <c r="D19" s="96"/>
      <c r="E19" s="96"/>
      <c r="F19" s="96"/>
      <c r="G19" s="74"/>
      <c r="H19" s="74">
        <f>SUM(H8:H18)</f>
        <v>72</v>
      </c>
      <c r="I19" s="73"/>
      <c r="J19" s="75"/>
      <c r="K19" s="76"/>
      <c r="L19" s="75"/>
      <c r="M19" s="76"/>
      <c r="N19" s="75"/>
      <c r="O19" s="76"/>
      <c r="P19" s="75">
        <f>SUM(P8:P18)</f>
        <v>16756.5</v>
      </c>
      <c r="Q19" s="76">
        <f>SUM(Q8:Q18)</f>
        <v>1984</v>
      </c>
      <c r="R19" s="77">
        <f>P19/H19</f>
        <v>232.72916666666666</v>
      </c>
      <c r="S19" s="78">
        <f>P19/Q19</f>
        <v>8.445816532258064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T6:U6"/>
    <mergeCell ref="B19:F19"/>
    <mergeCell ref="C6:C7"/>
    <mergeCell ref="D6:D7"/>
    <mergeCell ref="E6:E7"/>
    <mergeCell ref="F6:F7"/>
    <mergeCell ref="J6:K6"/>
    <mergeCell ref="G6:G7"/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P6:S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2009-05-18T14:19:51Z</cp:lastPrinted>
  <dcterms:created xsi:type="dcterms:W3CDTF">2006-03-15T09:07:04Z</dcterms:created>
  <dcterms:modified xsi:type="dcterms:W3CDTF">2009-05-18T14:32:54Z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-728320039</vt:i4>
  </property>
  <property fmtid="{D5CDD505-2E9C-101B-9397-08002B2CF9AE}" pid="3" name="_EmailSubject">
    <vt:lpwstr>Weekend Box Office - WE: 20-2009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