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610" windowHeight="11640" tabRatio="804" activeTab="0"/>
  </bookViews>
  <sheets>
    <sheet name="11-13 Feb' 11 (we 07)" sheetId="1" r:id="rId1"/>
    <sheet name="11-13 Feb' 11 (TOP 20)" sheetId="2" r:id="rId2"/>
  </sheets>
  <definedNames>
    <definedName name="_xlnm.Print_Area" localSheetId="0">'11-13 Feb'' 11 (we 07)'!$A$1:$V$55</definedName>
  </definedNames>
  <calcPr fullCalcOnLoad="1"/>
</workbook>
</file>

<file path=xl/sharedStrings.xml><?xml version="1.0" encoding="utf-8"?>
<sst xmlns="http://schemas.openxmlformats.org/spreadsheetml/2006/main" count="185" uniqueCount="73">
  <si>
    <t>Last Weekend</t>
  </si>
  <si>
    <t>Distributor</t>
  </si>
  <si>
    <t>Friday</t>
  </si>
  <si>
    <t>Saturday</t>
  </si>
  <si>
    <t>Sunday</t>
  </si>
  <si>
    <t>Change</t>
  </si>
  <si>
    <t>Adm.</t>
  </si>
  <si>
    <t>G.B.O.</t>
  </si>
  <si>
    <t>MEDYAVİZYON</t>
  </si>
  <si>
    <r>
      <t>*Sorted according to Weekend Total G.B.O. - Hafta sonu toplam hasılat sütununa göre sıralanmı</t>
    </r>
    <r>
      <rPr>
        <i/>
        <sz val="9"/>
        <color indexed="23"/>
        <rFont val="Arial"/>
        <family val="0"/>
      </rPr>
      <t>ş</t>
    </r>
    <r>
      <rPr>
        <i/>
        <sz val="9"/>
        <color indexed="23"/>
        <rFont val="Administer"/>
        <family val="0"/>
      </rPr>
      <t>tır.</t>
    </r>
  </si>
  <si>
    <t>THE TOURIST</t>
  </si>
  <si>
    <r>
      <t>Yukarıdaki Turkey's Weekend Market Datas adlı tablo Türkiye'deki film da</t>
    </r>
    <r>
      <rPr>
        <i/>
        <sz val="9"/>
        <color indexed="23"/>
        <rFont val="Arial"/>
        <family val="0"/>
      </rPr>
      <t>ğ</t>
    </r>
    <r>
      <rPr>
        <i/>
        <sz val="9"/>
        <color indexed="23"/>
        <rFont val="Administer"/>
        <family val="0"/>
      </rPr>
      <t xml:space="preserve">ıtıcısı </t>
    </r>
    <r>
      <rPr>
        <i/>
        <sz val="9"/>
        <color indexed="23"/>
        <rFont val="Arial"/>
        <family val="0"/>
      </rPr>
      <t>ş</t>
    </r>
    <r>
      <rPr>
        <i/>
        <sz val="9"/>
        <color indexed="23"/>
        <rFont val="Administer"/>
        <family val="0"/>
      </rPr>
      <t>irketlerin ülkemizde yukarıda belirtilen haftalarda da</t>
    </r>
    <r>
      <rPr>
        <i/>
        <sz val="9"/>
        <color indexed="23"/>
        <rFont val="Arial"/>
        <family val="0"/>
      </rPr>
      <t>ğ</t>
    </r>
    <r>
      <rPr>
        <i/>
        <sz val="9"/>
        <color indexed="23"/>
        <rFont val="Administer"/>
        <family val="0"/>
      </rPr>
      <t>ıttıkları sinema filmlerinin gene yukarıda belirttikleri haftalarda ula</t>
    </r>
    <r>
      <rPr>
        <i/>
        <sz val="9"/>
        <color indexed="23"/>
        <rFont val="Arial"/>
        <family val="0"/>
      </rPr>
      <t>ş</t>
    </r>
    <r>
      <rPr>
        <i/>
        <sz val="9"/>
        <color indexed="23"/>
        <rFont val="Administer"/>
        <family val="0"/>
      </rPr>
      <t>tıkları seyirci sayısını ve yaptıkları hasılatı göstermektedir. Liste ve ekinde bulunan di</t>
    </r>
    <r>
      <rPr>
        <i/>
        <sz val="9"/>
        <color indexed="23"/>
        <rFont val="Arial"/>
        <family val="0"/>
      </rPr>
      <t>ğ</t>
    </r>
    <r>
      <rPr>
        <i/>
        <sz val="9"/>
        <color indexed="23"/>
        <rFont val="Administer"/>
        <family val="0"/>
      </rPr>
      <t>er sayfalar bütün da</t>
    </r>
    <r>
      <rPr>
        <i/>
        <sz val="9"/>
        <color indexed="23"/>
        <rFont val="Arial"/>
        <family val="0"/>
      </rPr>
      <t>ğ</t>
    </r>
    <r>
      <rPr>
        <i/>
        <sz val="9"/>
        <color indexed="23"/>
        <rFont val="Administer"/>
        <family val="0"/>
      </rPr>
      <t>ıtıcıların ortak görü</t>
    </r>
    <r>
      <rPr>
        <i/>
        <sz val="9"/>
        <color indexed="23"/>
        <rFont val="Arial"/>
        <family val="0"/>
      </rPr>
      <t>ş</t>
    </r>
    <r>
      <rPr>
        <i/>
        <sz val="9"/>
        <color indexed="23"/>
        <rFont val="Administer"/>
        <family val="0"/>
      </rPr>
      <t>ü sonucunda Haftalık Antrakt Sinema Gazetesi'ne hazırlattırılmaktadır. Haftalık Antrakt Sinema Gazetesi yukarıdaki ve ekindeki tabloları da</t>
    </r>
    <r>
      <rPr>
        <i/>
        <sz val="9"/>
        <color indexed="23"/>
        <rFont val="Arial"/>
        <family val="0"/>
      </rPr>
      <t>ğ</t>
    </r>
    <r>
      <rPr>
        <i/>
        <sz val="9"/>
        <color indexed="23"/>
        <rFont val="Administer"/>
        <family val="0"/>
      </rPr>
      <t>ıtımcı firmalardan gönderilen özel bilgileri bir araya getirerek olu</t>
    </r>
    <r>
      <rPr>
        <i/>
        <sz val="9"/>
        <color indexed="23"/>
        <rFont val="Arial"/>
        <family val="0"/>
      </rPr>
      <t>ş</t>
    </r>
    <r>
      <rPr>
        <i/>
        <sz val="9"/>
        <color indexed="23"/>
        <rFont val="Administer"/>
        <family val="0"/>
      </rPr>
      <t>turmaktadır. Yukarıdaki ve ekindeki tabloların içerdi</t>
    </r>
    <r>
      <rPr>
        <i/>
        <sz val="9"/>
        <color indexed="23"/>
        <rFont val="Arial"/>
        <family val="0"/>
      </rPr>
      <t>ğ</t>
    </r>
    <r>
      <rPr>
        <i/>
        <sz val="9"/>
        <color indexed="23"/>
        <rFont val="Administer"/>
        <family val="0"/>
      </rPr>
      <t>i veriler ço</t>
    </r>
    <r>
      <rPr>
        <i/>
        <sz val="9"/>
        <color indexed="23"/>
        <rFont val="Arial"/>
        <family val="0"/>
      </rPr>
      <t>ğ</t>
    </r>
    <r>
      <rPr>
        <i/>
        <sz val="9"/>
        <color indexed="23"/>
        <rFont val="Administer"/>
        <family val="0"/>
      </rPr>
      <t>altılamaz, satılamaz. Alıntı veya kopyalama yapılırken Haftalık Antrakt Sinema Gazetesi'nden izin alınmalıdır.</t>
    </r>
  </si>
  <si>
    <t>"Turkey's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</si>
  <si>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PİNEMA</t>
  </si>
  <si>
    <t>HARRY POTTER 7a</t>
  </si>
  <si>
    <t>SAMMY ADVENTURES</t>
  </si>
  <si>
    <t>Title</t>
  </si>
  <si>
    <t>Cumulative</t>
  </si>
  <si>
    <t>Scr.Avg.
(Adm.)</t>
  </si>
  <si>
    <t>Avg.
Ticket</t>
  </si>
  <si>
    <t>.</t>
  </si>
  <si>
    <t>AV MEVSİMİ</t>
  </si>
  <si>
    <t>OPEN SEASON 3</t>
  </si>
  <si>
    <t>Release
Date</t>
  </si>
  <si>
    <t>ÖZEN FİLM</t>
  </si>
  <si>
    <t>WARNER BROS. TÜRKİYE</t>
  </si>
  <si>
    <t>UIP TÜRKİYE</t>
  </si>
  <si>
    <t># of
Prints</t>
  </si>
  <si>
    <t># of
Screen</t>
  </si>
  <si>
    <t>Weeks in Release</t>
  </si>
  <si>
    <t>Weekend Total</t>
  </si>
  <si>
    <t>TANGLED</t>
  </si>
  <si>
    <r>
      <t>http://www.antraktsinema.com -</t>
    </r>
    <r>
      <rPr>
        <sz val="12"/>
        <color indexed="47"/>
        <rFont val="Gadget"/>
        <family val="0"/>
      </rPr>
      <t xml:space="preserve"> Weekly Movie Magazine Antrakt presents - Haftalık Antrakt Sinema Gazetesi sunar </t>
    </r>
    <r>
      <rPr>
        <sz val="12"/>
        <color indexed="9"/>
        <rFont val="Gadget"/>
        <family val="0"/>
      </rPr>
      <t>- http://www.antraktsinema.com</t>
    </r>
  </si>
  <si>
    <t>GULLIVER'S TRAVELS</t>
  </si>
  <si>
    <t>HAYDE BRE</t>
  </si>
  <si>
    <t>MFP-CINEGROUP</t>
  </si>
  <si>
    <t>CERTIFIED COPY</t>
  </si>
  <si>
    <r>
      <t>http://www.antraktsinema.com -</t>
    </r>
    <r>
      <rPr>
        <sz val="11"/>
        <color indexed="47"/>
        <rFont val="Gadget"/>
        <family val="0"/>
      </rPr>
      <t xml:space="preserve"> Weekly Movie Magazine Antrakt presents - Haftalık Antrakt Sinema Gazetesi sunar</t>
    </r>
    <r>
      <rPr>
        <sz val="11"/>
        <color indexed="9"/>
        <rFont val="Gadget"/>
        <family val="0"/>
      </rPr>
      <t xml:space="preserve"> - http://www.antraktsinema.com</t>
    </r>
  </si>
  <si>
    <t>HÜR ADAM</t>
  </si>
  <si>
    <t>EYYVAH EYVAH 2</t>
  </si>
  <si>
    <t>SEASON OF THE WITCH</t>
  </si>
  <si>
    <t>LOVE AND OTHER DRUGS</t>
  </si>
  <si>
    <t>KAĞIT</t>
  </si>
  <si>
    <t>I AM LOVE</t>
  </si>
  <si>
    <t>CHANTIER FILMS</t>
  </si>
  <si>
    <t>YOGI BEAR</t>
  </si>
  <si>
    <t>MEGAMIND</t>
  </si>
  <si>
    <t>GÜNAH KEÇİSİ</t>
  </si>
  <si>
    <t>THE TOWN</t>
  </si>
  <si>
    <t>TRON: LEGACY</t>
  </si>
  <si>
    <t>BIUTIFUL</t>
  </si>
  <si>
    <t>THE CHRONICLES OF NARNIA: THE VOYAGE OF THE DAWN TREADER</t>
  </si>
  <si>
    <t>AŞK TESADÜFLERİ SEVER</t>
  </si>
  <si>
    <t>KURTLAR VADİSİ: FİLİSTİN</t>
  </si>
  <si>
    <t>SANCTUM</t>
  </si>
  <si>
    <t>THE RITE</t>
  </si>
  <si>
    <t>THE FIGHTER</t>
  </si>
  <si>
    <t>İNCİR REÇELİ</t>
  </si>
  <si>
    <t>TİGLON</t>
  </si>
  <si>
    <t>SECRETARIAT</t>
  </si>
  <si>
    <t>KUTSAL DAMACAN DRACOOLA</t>
  </si>
  <si>
    <t>LA VERITABLE HISTOIRE DU CHAT BOTTE</t>
  </si>
  <si>
    <t>M3 FILM</t>
  </si>
  <si>
    <t>BLACK HEAVEN</t>
  </si>
  <si>
    <t>LIFE AS WE KNOW IT</t>
  </si>
  <si>
    <t>THE TREE</t>
  </si>
  <si>
    <t>INCEPTION</t>
  </si>
  <si>
    <t>SULTANIN SIRRI</t>
  </si>
  <si>
    <t>VAY ARKADAŞ</t>
  </si>
  <si>
    <t>LITTLE FOCKERS</t>
  </si>
  <si>
    <t>THE LAST EXORCISM</t>
  </si>
  <si>
    <t>THE EXPERIMENT</t>
  </si>
  <si>
    <t>INHALE</t>
  </si>
</sst>
</file>

<file path=xl/styles.xml><?xml version="1.0" encoding="utf-8"?>
<styleSheet xmlns="http://schemas.openxmlformats.org/spreadsheetml/2006/main">
  <numFmts count="5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 numFmtId="205" formatCode="#,##0.00\ &quot;TL&quot;"/>
  </numFmts>
  <fonts count="104">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20"/>
      <name val="Impact"/>
      <family val="2"/>
    </font>
    <font>
      <sz val="14"/>
      <name val="Arial"/>
      <family val="2"/>
    </font>
    <font>
      <b/>
      <sz val="14"/>
      <name val="Arial"/>
      <family val="2"/>
    </font>
    <font>
      <b/>
      <sz val="12"/>
      <color indexed="9"/>
      <name val="Trebuchet MS"/>
      <family val="2"/>
    </font>
    <font>
      <sz val="12"/>
      <color indexed="9"/>
      <name val="Impact"/>
      <family val="2"/>
    </font>
    <font>
      <b/>
      <sz val="11"/>
      <name val="Century Gothic"/>
      <family val="2"/>
    </font>
    <font>
      <b/>
      <sz val="10"/>
      <color indexed="9"/>
      <name val="Trebuchet MS"/>
      <family val="2"/>
    </font>
    <font>
      <sz val="10"/>
      <color indexed="9"/>
      <name val="Trebuchet MS"/>
      <family val="2"/>
    </font>
    <font>
      <sz val="14"/>
      <name val="Garamond"/>
      <family val="1"/>
    </font>
    <font>
      <b/>
      <sz val="14"/>
      <color indexed="18"/>
      <name val="Garamond"/>
      <family val="1"/>
    </font>
    <font>
      <b/>
      <sz val="14"/>
      <name val="Garamond"/>
      <family val="1"/>
    </font>
    <font>
      <sz val="12"/>
      <name val="Garamond"/>
      <family val="1"/>
    </font>
    <font>
      <sz val="8"/>
      <name val="Verdana"/>
      <family val="2"/>
    </font>
    <font>
      <sz val="8"/>
      <color indexed="9"/>
      <name val="Verdana"/>
      <family val="2"/>
    </font>
    <font>
      <b/>
      <sz val="8"/>
      <color indexed="9"/>
      <name val="Verdana"/>
      <family val="2"/>
    </font>
    <font>
      <sz val="10"/>
      <color indexed="9"/>
      <name val="Arial"/>
      <family val="0"/>
    </font>
    <font>
      <b/>
      <sz val="10"/>
      <color indexed="9"/>
      <name val="Arial"/>
      <family val="0"/>
    </font>
    <font>
      <sz val="9"/>
      <name val="Verdana"/>
      <family val="2"/>
    </font>
    <font>
      <sz val="9"/>
      <color indexed="9"/>
      <name val="Verdana"/>
      <family val="2"/>
    </font>
    <font>
      <b/>
      <sz val="10"/>
      <name val="Administer"/>
      <family val="0"/>
    </font>
    <font>
      <b/>
      <sz val="10"/>
      <color indexed="9"/>
      <name val="Administer"/>
      <family val="0"/>
    </font>
    <font>
      <sz val="10"/>
      <name val="Administer"/>
      <family val="0"/>
    </font>
    <font>
      <sz val="10"/>
      <color indexed="9"/>
      <name val="Administer"/>
      <family val="0"/>
    </font>
    <font>
      <sz val="10"/>
      <color indexed="40"/>
      <name val="Administer"/>
      <family val="0"/>
    </font>
    <font>
      <sz val="10"/>
      <color indexed="10"/>
      <name val="Administer"/>
      <family val="0"/>
    </font>
    <font>
      <sz val="10"/>
      <color indexed="10"/>
      <name val="Arial"/>
      <family val="0"/>
    </font>
    <font>
      <i/>
      <sz val="9"/>
      <color indexed="23"/>
      <name val="Administer"/>
      <family val="0"/>
    </font>
    <font>
      <i/>
      <sz val="9"/>
      <color indexed="23"/>
      <name val="Arial"/>
      <family val="0"/>
    </font>
    <font>
      <sz val="12"/>
      <color indexed="47"/>
      <name val="Gadget"/>
      <family val="0"/>
    </font>
    <font>
      <sz val="11"/>
      <color indexed="47"/>
      <name val="Gadget"/>
      <family val="0"/>
    </font>
    <font>
      <sz val="12"/>
      <color indexed="9"/>
      <name val="Gadget"/>
      <family val="0"/>
    </font>
    <font>
      <sz val="11"/>
      <color indexed="9"/>
      <name val="Gadget"/>
      <family val="0"/>
    </font>
    <font>
      <sz val="10"/>
      <name val="Trebuchet MS"/>
      <family val="2"/>
    </font>
    <font>
      <b/>
      <sz val="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24"/>
      <color indexed="8"/>
      <name val="AcidSansRegular"/>
      <family val="0"/>
    </font>
    <font>
      <b/>
      <sz val="24"/>
      <color indexed="8"/>
      <name val="Arial"/>
      <family val="0"/>
    </font>
    <font>
      <b/>
      <sz val="28"/>
      <color indexed="8"/>
      <name val="AcidSansRegular"/>
      <family val="0"/>
    </font>
    <font>
      <sz val="14"/>
      <color indexed="8"/>
      <name val="AcidSansRegular"/>
      <family val="0"/>
    </font>
    <font>
      <b/>
      <sz val="18"/>
      <color indexed="16"/>
      <name val="Administer"/>
      <family val="0"/>
    </font>
    <font>
      <b/>
      <sz val="18"/>
      <color indexed="8"/>
      <name val="Administer"/>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Garamond"/>
      <family val="0"/>
    </font>
    <font>
      <sz val="40"/>
      <color indexed="8"/>
      <name val="Garamond"/>
      <family val="0"/>
    </font>
    <font>
      <sz val="26"/>
      <color indexed="8"/>
      <name val="Garamond"/>
      <family val="0"/>
    </font>
    <font>
      <sz val="24"/>
      <color indexed="8"/>
      <name val="Garamond"/>
      <family val="0"/>
    </font>
    <font>
      <sz val="12"/>
      <color indexed="8"/>
      <name val="Impact"/>
      <family val="0"/>
    </font>
    <font>
      <sz val="12"/>
      <color indexed="8"/>
      <name val="Verdana"/>
      <family val="0"/>
    </font>
    <font>
      <sz val="38"/>
      <color indexed="8"/>
      <name val="Garamond"/>
      <family val="0"/>
    </font>
    <font>
      <sz val="16"/>
      <color indexed="8"/>
      <name val="Garamond"/>
      <family val="0"/>
    </font>
    <font>
      <sz val="16"/>
      <color indexed="9"/>
      <name val="Garamond"/>
      <family val="0"/>
    </font>
    <font>
      <sz val="34"/>
      <color indexed="8"/>
      <name val="Garamond"/>
      <family val="0"/>
    </font>
    <font>
      <sz val="36"/>
      <color indexed="8"/>
      <name val="Garamond"/>
      <family val="0"/>
    </font>
    <font>
      <sz val="20"/>
      <color indexed="8"/>
      <name val="Garamond"/>
      <family val="0"/>
    </font>
    <font>
      <b/>
      <sz val="16"/>
      <color indexed="8"/>
      <name val="AcidSansRegular"/>
      <family val="0"/>
    </font>
    <font>
      <b/>
      <sz val="16"/>
      <color indexed="8"/>
      <name val="Arial"/>
      <family val="0"/>
    </font>
    <font>
      <b/>
      <sz val="20"/>
      <color indexed="8"/>
      <name val="AcidSansRegular"/>
      <family val="0"/>
    </font>
    <font>
      <sz val="12"/>
      <color indexed="8"/>
      <name val="AcidSansRegular"/>
      <family val="0"/>
    </font>
    <font>
      <sz val="16"/>
      <color indexed="8"/>
      <name val="AcidSansRegular"/>
      <family val="0"/>
    </font>
    <font>
      <b/>
      <sz val="24"/>
      <color indexed="9"/>
      <name val="AcidSansRegular"/>
      <family val="0"/>
    </font>
    <font>
      <sz val="18"/>
      <color indexed="16"/>
      <name val="Administer"/>
      <family val="0"/>
    </font>
    <font>
      <sz val="18"/>
      <color indexed="8"/>
      <name val="Administe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s>
  <borders count="4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style="hair"/>
    </border>
    <border>
      <left style="medium"/>
      <right>
        <color indexed="63"/>
      </right>
      <top style="hair"/>
      <bottom style="hair"/>
    </border>
    <border>
      <left style="medium"/>
      <right>
        <color indexed="63"/>
      </right>
      <top>
        <color indexed="63"/>
      </top>
      <bottom>
        <color indexed="63"/>
      </bottom>
    </border>
    <border>
      <left style="hair"/>
      <right style="hair"/>
      <top style="hair"/>
      <bottom style="medium"/>
    </border>
    <border>
      <left style="medium"/>
      <right>
        <color indexed="63"/>
      </right>
      <top style="medium"/>
      <bottom style="hair"/>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color indexed="63"/>
      </left>
      <right style="hair"/>
      <top style="hair"/>
      <bottom style="hair"/>
    </border>
    <border>
      <left style="hair"/>
      <right style="medium"/>
      <top style="hair"/>
      <bottom style="medium"/>
    </border>
    <border>
      <left>
        <color indexed="63"/>
      </left>
      <right>
        <color indexed="63"/>
      </right>
      <top>
        <color indexed="63"/>
      </top>
      <bottom style="hair"/>
    </border>
    <border>
      <left style="hair"/>
      <right>
        <color indexed="63"/>
      </right>
      <top style="hair"/>
      <bottom style="thin">
        <color indexed="10"/>
      </bottom>
    </border>
    <border>
      <left style="medium"/>
      <right style="hair"/>
      <top style="hair"/>
      <bottom style="hair"/>
    </border>
    <border>
      <left style="hair"/>
      <right style="medium"/>
      <top style="hair"/>
      <bottom style="hair"/>
    </border>
    <border>
      <left style="medium"/>
      <right style="hair"/>
      <top>
        <color indexed="63"/>
      </top>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medium"/>
    </border>
    <border>
      <left style="hair"/>
      <right style="medium"/>
      <top>
        <color indexed="63"/>
      </top>
      <bottom style="hair"/>
    </border>
    <border>
      <left style="medium"/>
      <right>
        <color indexed="63"/>
      </right>
      <top style="hair"/>
      <bottom style="thin">
        <color indexed="10"/>
      </bottom>
    </border>
    <border>
      <left style="medium"/>
      <right style="hair"/>
      <top style="hair"/>
      <bottom style="thin">
        <color indexed="10"/>
      </bottom>
    </border>
    <border>
      <left style="hair"/>
      <right style="hair"/>
      <top style="hair"/>
      <bottom style="thin">
        <color indexed="10"/>
      </bottom>
    </border>
    <border>
      <left style="hair"/>
      <right style="medium"/>
      <top style="hair"/>
      <bottom style="thin">
        <color indexed="10"/>
      </bottom>
    </border>
    <border>
      <left style="hair"/>
      <right>
        <color indexed="63"/>
      </right>
      <top style="medium"/>
      <bottom style="hair"/>
    </border>
    <border>
      <left style="medium"/>
      <right style="hair"/>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color indexed="63"/>
      </left>
      <right>
        <color indexed="63"/>
      </right>
      <top style="hair"/>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1" applyNumberFormat="0" applyFill="0" applyAlignment="0" applyProtection="0"/>
    <xf numFmtId="0" fontId="92" fillId="0" borderId="2" applyNumberFormat="0" applyFill="0" applyAlignment="0" applyProtection="0"/>
    <xf numFmtId="0" fontId="93" fillId="0" borderId="3" applyNumberFormat="0" applyFill="0" applyAlignment="0" applyProtection="0"/>
    <xf numFmtId="0" fontId="94" fillId="0" borderId="4" applyNumberFormat="0" applyFill="0" applyAlignment="0" applyProtection="0"/>
    <xf numFmtId="0" fontId="9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95" fillId="20" borderId="5" applyNumberFormat="0" applyAlignment="0" applyProtection="0"/>
    <xf numFmtId="0" fontId="96" fillId="21" borderId="6" applyNumberFormat="0" applyAlignment="0" applyProtection="0"/>
    <xf numFmtId="0" fontId="97" fillId="20" borderId="6" applyNumberFormat="0" applyAlignment="0" applyProtection="0"/>
    <xf numFmtId="0" fontId="98" fillId="22" borderId="7" applyNumberFormat="0" applyAlignment="0" applyProtection="0"/>
    <xf numFmtId="0" fontId="99"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00"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101"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xf numFmtId="0" fontId="88" fillId="27" borderId="0" applyNumberFormat="0" applyBorder="0" applyAlignment="0" applyProtection="0"/>
    <xf numFmtId="0" fontId="88" fillId="28" borderId="0" applyNumberFormat="0" applyBorder="0" applyAlignment="0" applyProtection="0"/>
    <xf numFmtId="0" fontId="88" fillId="29" borderId="0" applyNumberFormat="0" applyBorder="0" applyAlignment="0" applyProtection="0"/>
    <xf numFmtId="0" fontId="88" fillId="30" borderId="0" applyNumberFormat="0" applyBorder="0" applyAlignment="0" applyProtection="0"/>
    <xf numFmtId="0" fontId="88" fillId="31" borderId="0" applyNumberFormat="0" applyBorder="0" applyAlignment="0" applyProtection="0"/>
    <xf numFmtId="0" fontId="88"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297">
    <xf numFmtId="0" fontId="0" fillId="0" borderId="0" xfId="0" applyAlignment="1">
      <alignment/>
    </xf>
    <xf numFmtId="3" fontId="12" fillId="33" borderId="10" xfId="0" applyNumberFormat="1" applyFont="1" applyFill="1" applyBorder="1" applyAlignment="1" applyProtection="1">
      <alignment horizontal="center" vertical="center"/>
      <protection/>
    </xf>
    <xf numFmtId="0" fontId="12" fillId="33" borderId="10" xfId="0" applyFont="1" applyFill="1" applyBorder="1" applyAlignment="1" applyProtection="1">
      <alignment horizontal="center" vertical="center"/>
      <protection/>
    </xf>
    <xf numFmtId="0" fontId="5" fillId="0" borderId="11" xfId="0" applyFont="1" applyFill="1" applyBorder="1" applyAlignment="1" applyProtection="1">
      <alignment vertical="center"/>
      <protection locked="0"/>
    </xf>
    <xf numFmtId="0" fontId="10" fillId="0" borderId="11"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11" xfId="0" applyFont="1" applyFill="1" applyBorder="1" applyAlignment="1" applyProtection="1">
      <alignment vertical="center"/>
      <protection locked="0"/>
    </xf>
    <xf numFmtId="0" fontId="11" fillId="0" borderId="11" xfId="0" applyFont="1" applyFill="1" applyBorder="1" applyAlignment="1" applyProtection="1">
      <alignment horizontal="center" vertical="center"/>
      <protection/>
    </xf>
    <xf numFmtId="0" fontId="9" fillId="0" borderId="11" xfId="0" applyFont="1" applyFill="1" applyBorder="1" applyAlignment="1" applyProtection="1">
      <alignment horizontal="left" vertical="center"/>
      <protection/>
    </xf>
    <xf numFmtId="190" fontId="9" fillId="0" borderId="11" xfId="0" applyNumberFormat="1" applyFont="1" applyFill="1" applyBorder="1" applyAlignment="1" applyProtection="1">
      <alignment horizontal="center" vertical="center"/>
      <protection/>
    </xf>
    <xf numFmtId="0" fontId="9" fillId="0" borderId="11" xfId="0" applyFont="1" applyFill="1" applyBorder="1" applyAlignment="1" applyProtection="1">
      <alignment vertical="center"/>
      <protection/>
    </xf>
    <xf numFmtId="0" fontId="9" fillId="0" borderId="11" xfId="0" applyFont="1" applyFill="1" applyBorder="1" applyAlignment="1" applyProtection="1">
      <alignment horizontal="center" vertical="center"/>
      <protection/>
    </xf>
    <xf numFmtId="3" fontId="8" fillId="0" borderId="11" xfId="0" applyNumberFormat="1"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protection/>
    </xf>
    <xf numFmtId="191" fontId="8" fillId="0" borderId="11" xfId="0" applyNumberFormat="1" applyFont="1" applyFill="1" applyBorder="1" applyAlignment="1" applyProtection="1">
      <alignment horizontal="right" vertical="center"/>
      <protection/>
    </xf>
    <xf numFmtId="0" fontId="6" fillId="0" borderId="11" xfId="0" applyFont="1" applyFill="1" applyBorder="1" applyAlignment="1" applyProtection="1">
      <alignment horizontal="left" vertical="center"/>
      <protection locked="0"/>
    </xf>
    <xf numFmtId="190" fontId="6" fillId="0" borderId="11"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191" fontId="6" fillId="0" borderId="11" xfId="0" applyNumberFormat="1" applyFont="1" applyFill="1" applyBorder="1" applyAlignment="1" applyProtection="1">
      <alignment horizontal="right" vertical="center"/>
      <protection locked="0"/>
    </xf>
    <xf numFmtId="191" fontId="12" fillId="33" borderId="10" xfId="0" applyNumberFormat="1" applyFont="1" applyFill="1" applyBorder="1" applyAlignment="1" applyProtection="1">
      <alignment horizontal="right" vertical="center"/>
      <protection/>
    </xf>
    <xf numFmtId="191" fontId="11" fillId="33" borderId="10" xfId="0" applyNumberFormat="1" applyFont="1" applyFill="1" applyBorder="1" applyAlignment="1" applyProtection="1">
      <alignment horizontal="right" vertical="center"/>
      <protection/>
    </xf>
    <xf numFmtId="191" fontId="7" fillId="0" borderId="11" xfId="0" applyNumberFormat="1" applyFont="1" applyFill="1" applyBorder="1" applyAlignment="1" applyProtection="1">
      <alignment horizontal="right" vertical="center"/>
      <protection locked="0"/>
    </xf>
    <xf numFmtId="196" fontId="12" fillId="33" borderId="10" xfId="0" applyNumberFormat="1" applyFont="1" applyFill="1" applyBorder="1" applyAlignment="1" applyProtection="1">
      <alignment horizontal="right" vertical="center"/>
      <protection/>
    </xf>
    <xf numFmtId="196" fontId="8" fillId="0" borderId="11" xfId="0" applyNumberFormat="1" applyFont="1" applyFill="1" applyBorder="1" applyAlignment="1" applyProtection="1">
      <alignment horizontal="right" vertical="center"/>
      <protection/>
    </xf>
    <xf numFmtId="196" fontId="6" fillId="0" borderId="11" xfId="0" applyNumberFormat="1" applyFont="1" applyFill="1" applyBorder="1" applyAlignment="1" applyProtection="1">
      <alignment horizontal="right" vertical="center"/>
      <protection locked="0"/>
    </xf>
    <xf numFmtId="196" fontId="7" fillId="0" borderId="11" xfId="0" applyNumberFormat="1" applyFont="1" applyFill="1" applyBorder="1" applyAlignment="1" applyProtection="1">
      <alignment horizontal="right" vertical="center"/>
      <protection locked="0"/>
    </xf>
    <xf numFmtId="43" fontId="13" fillId="0" borderId="11" xfId="40" applyFont="1" applyFill="1" applyBorder="1" applyAlignment="1" applyProtection="1">
      <alignment horizontal="left" vertical="center"/>
      <protection/>
    </xf>
    <xf numFmtId="190" fontId="13" fillId="0" borderId="11" xfId="0" applyNumberFormat="1" applyFont="1" applyFill="1" applyBorder="1" applyAlignment="1" applyProtection="1">
      <alignment horizontal="center" vertical="center"/>
      <protection/>
    </xf>
    <xf numFmtId="0" fontId="13" fillId="0" borderId="11" xfId="0" applyFont="1" applyFill="1" applyBorder="1" applyAlignment="1" applyProtection="1">
      <alignment vertical="center"/>
      <protection/>
    </xf>
    <xf numFmtId="0" fontId="13" fillId="0" borderId="11" xfId="0" applyNumberFormat="1" applyFont="1" applyFill="1" applyBorder="1" applyAlignment="1" applyProtection="1">
      <alignment horizontal="center" vertical="center"/>
      <protection/>
    </xf>
    <xf numFmtId="0" fontId="13" fillId="0" borderId="11" xfId="0" applyFont="1" applyFill="1" applyBorder="1" applyAlignment="1" applyProtection="1">
      <alignment vertical="center"/>
      <protection locked="0"/>
    </xf>
    <xf numFmtId="196" fontId="17" fillId="0" borderId="11" xfId="0" applyNumberFormat="1" applyFont="1" applyFill="1" applyBorder="1" applyAlignment="1" applyProtection="1">
      <alignment horizontal="right" vertical="center"/>
      <protection locked="0"/>
    </xf>
    <xf numFmtId="193" fontId="17" fillId="0" borderId="11" xfId="0" applyNumberFormat="1" applyFont="1" applyFill="1" applyBorder="1" applyAlignment="1" applyProtection="1">
      <alignment vertical="center"/>
      <protection locked="0"/>
    </xf>
    <xf numFmtId="191" fontId="17" fillId="0" borderId="11" xfId="0" applyNumberFormat="1" applyFont="1" applyFill="1" applyBorder="1" applyAlignment="1" applyProtection="1">
      <alignment horizontal="right" vertical="center"/>
      <protection locked="0"/>
    </xf>
    <xf numFmtId="192" fontId="17" fillId="0" borderId="11" xfId="0" applyNumberFormat="1" applyFont="1" applyFill="1" applyBorder="1" applyAlignment="1" applyProtection="1">
      <alignment vertical="center"/>
      <protection locked="0"/>
    </xf>
    <xf numFmtId="0" fontId="18" fillId="0" borderId="11" xfId="0" applyFont="1" applyFill="1" applyBorder="1" applyAlignment="1" applyProtection="1">
      <alignment vertical="center"/>
      <protection locked="0"/>
    </xf>
    <xf numFmtId="196" fontId="18" fillId="33" borderId="10" xfId="0" applyNumberFormat="1" applyFont="1" applyFill="1" applyBorder="1" applyAlignment="1" applyProtection="1">
      <alignment horizontal="right" vertical="center"/>
      <protection/>
    </xf>
    <xf numFmtId="193" fontId="18" fillId="33" borderId="10" xfId="0" applyNumberFormat="1" applyFont="1" applyFill="1" applyBorder="1" applyAlignment="1" applyProtection="1">
      <alignment horizontal="center" vertical="center"/>
      <protection/>
    </xf>
    <xf numFmtId="191" fontId="18" fillId="33" borderId="10" xfId="0" applyNumberFormat="1" applyFont="1" applyFill="1" applyBorder="1" applyAlignment="1" applyProtection="1">
      <alignment horizontal="right" vertical="center"/>
      <protection/>
    </xf>
    <xf numFmtId="192" fontId="18" fillId="33" borderId="10" xfId="67" applyNumberFormat="1"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196" fontId="19" fillId="0" borderId="11" xfId="0" applyNumberFormat="1" applyFont="1" applyFill="1" applyBorder="1" applyAlignment="1" applyProtection="1">
      <alignment horizontal="right" vertical="center"/>
      <protection/>
    </xf>
    <xf numFmtId="193" fontId="19" fillId="0" borderId="11" xfId="0" applyNumberFormat="1" applyFont="1" applyFill="1" applyBorder="1" applyAlignment="1" applyProtection="1">
      <alignment vertical="center"/>
      <protection/>
    </xf>
    <xf numFmtId="191" fontId="19" fillId="0" borderId="11" xfId="0" applyNumberFormat="1" applyFont="1" applyFill="1" applyBorder="1" applyAlignment="1" applyProtection="1">
      <alignment horizontal="right" vertical="center"/>
      <protection/>
    </xf>
    <xf numFmtId="192" fontId="19" fillId="0" borderId="11" xfId="67" applyNumberFormat="1" applyFont="1" applyFill="1" applyBorder="1" applyAlignment="1" applyProtection="1">
      <alignment vertical="center"/>
      <protection/>
    </xf>
    <xf numFmtId="0" fontId="18" fillId="0" borderId="11" xfId="0" applyFont="1" applyFill="1" applyBorder="1" applyAlignment="1" applyProtection="1">
      <alignment vertical="center"/>
      <protection/>
    </xf>
    <xf numFmtId="196" fontId="19" fillId="33" borderId="10" xfId="0" applyNumberFormat="1" applyFont="1" applyFill="1" applyBorder="1" applyAlignment="1" applyProtection="1">
      <alignment horizontal="right" vertical="center"/>
      <protection/>
    </xf>
    <xf numFmtId="0" fontId="21" fillId="0" borderId="11" xfId="0" applyFont="1" applyFill="1" applyBorder="1" applyAlignment="1" applyProtection="1">
      <alignment horizontal="center" vertical="center"/>
      <protection/>
    </xf>
    <xf numFmtId="0" fontId="20" fillId="0" borderId="11" xfId="0" applyFont="1" applyFill="1" applyBorder="1" applyAlignment="1" applyProtection="1">
      <alignment vertical="center"/>
      <protection/>
    </xf>
    <xf numFmtId="0" fontId="20" fillId="0" borderId="11" xfId="0" applyFont="1" applyFill="1" applyBorder="1" applyAlignment="1" applyProtection="1">
      <alignment vertical="center"/>
      <protection locked="0"/>
    </xf>
    <xf numFmtId="0" fontId="22" fillId="0" borderId="12" xfId="0" applyFont="1" applyFill="1" applyBorder="1" applyAlignment="1" applyProtection="1">
      <alignment horizontal="right" vertical="center"/>
      <protection/>
    </xf>
    <xf numFmtId="0" fontId="22" fillId="0" borderId="13" xfId="0" applyFont="1" applyFill="1" applyBorder="1" applyAlignment="1" applyProtection="1">
      <alignment horizontal="right" vertical="center"/>
      <protection/>
    </xf>
    <xf numFmtId="0" fontId="23" fillId="33" borderId="10" xfId="0" applyFont="1" applyFill="1" applyBorder="1" applyAlignment="1" applyProtection="1">
      <alignment horizontal="center" vertical="center"/>
      <protection/>
    </xf>
    <xf numFmtId="0" fontId="23" fillId="0" borderId="11" xfId="0" applyFont="1" applyFill="1" applyBorder="1" applyAlignment="1" applyProtection="1">
      <alignment horizontal="right" vertical="center"/>
      <protection/>
    </xf>
    <xf numFmtId="0" fontId="22" fillId="0" borderId="11" xfId="0" applyFont="1" applyFill="1" applyBorder="1" applyAlignment="1" applyProtection="1">
      <alignment horizontal="right" vertical="center"/>
      <protection locked="0"/>
    </xf>
    <xf numFmtId="4" fontId="14" fillId="0" borderId="11" xfId="0" applyNumberFormat="1" applyFont="1" applyFill="1" applyBorder="1" applyAlignment="1" applyProtection="1">
      <alignment horizontal="right" vertical="center"/>
      <protection/>
    </xf>
    <xf numFmtId="4" fontId="12" fillId="33" borderId="10" xfId="0" applyNumberFormat="1" applyFont="1" applyFill="1" applyBorder="1" applyAlignment="1" applyProtection="1">
      <alignment horizontal="right" vertical="center"/>
      <protection/>
    </xf>
    <xf numFmtId="4" fontId="6" fillId="0" borderId="11" xfId="0" applyNumberFormat="1" applyFont="1" applyFill="1" applyBorder="1" applyAlignment="1" applyProtection="1">
      <alignment horizontal="right" vertical="center"/>
      <protection locked="0"/>
    </xf>
    <xf numFmtId="4" fontId="13" fillId="0" borderId="11" xfId="0" applyNumberFormat="1" applyFont="1" applyFill="1" applyBorder="1" applyAlignment="1" applyProtection="1">
      <alignment horizontal="right" vertical="center"/>
      <protection/>
    </xf>
    <xf numFmtId="4" fontId="16" fillId="0" borderId="11" xfId="0" applyNumberFormat="1" applyFont="1" applyFill="1" applyBorder="1" applyAlignment="1" applyProtection="1">
      <alignment horizontal="right" vertical="center"/>
      <protection/>
    </xf>
    <xf numFmtId="4" fontId="15" fillId="0" borderId="11" xfId="0" applyNumberFormat="1" applyFont="1" applyFill="1" applyBorder="1" applyAlignment="1" applyProtection="1">
      <alignment horizontal="right" vertical="center"/>
      <protection/>
    </xf>
    <xf numFmtId="4" fontId="11" fillId="33" borderId="10" xfId="0" applyNumberFormat="1" applyFont="1" applyFill="1" applyBorder="1" applyAlignment="1" applyProtection="1">
      <alignment horizontal="right" vertical="center"/>
      <protection/>
    </xf>
    <xf numFmtId="4" fontId="7" fillId="0" borderId="11" xfId="0" applyNumberFormat="1" applyFont="1" applyFill="1" applyBorder="1" applyAlignment="1" applyProtection="1">
      <alignment horizontal="right" vertical="center"/>
      <protection locked="0"/>
    </xf>
    <xf numFmtId="4" fontId="17" fillId="0" borderId="11" xfId="0" applyNumberFormat="1" applyFont="1" applyFill="1" applyBorder="1" applyAlignment="1" applyProtection="1">
      <alignment horizontal="right" vertical="center"/>
      <protection locked="0"/>
    </xf>
    <xf numFmtId="4" fontId="18" fillId="33" borderId="10" xfId="0" applyNumberFormat="1" applyFont="1" applyFill="1" applyBorder="1" applyAlignment="1" applyProtection="1">
      <alignment horizontal="right" vertical="center"/>
      <protection/>
    </xf>
    <xf numFmtId="3" fontId="15" fillId="0" borderId="11" xfId="0" applyNumberFormat="1" applyFont="1" applyFill="1" applyBorder="1" applyAlignment="1" applyProtection="1">
      <alignment horizontal="right" vertical="center"/>
      <protection/>
    </xf>
    <xf numFmtId="3" fontId="12" fillId="33" borderId="10" xfId="0"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horizontal="right" vertical="center"/>
      <protection locked="0"/>
    </xf>
    <xf numFmtId="3" fontId="13" fillId="0" borderId="11" xfId="0" applyNumberFormat="1" applyFont="1" applyFill="1" applyBorder="1" applyAlignment="1" applyProtection="1">
      <alignment horizontal="right" vertical="center"/>
      <protection/>
    </xf>
    <xf numFmtId="3" fontId="16" fillId="0" borderId="11" xfId="0" applyNumberFormat="1" applyFont="1" applyFill="1" applyBorder="1" applyAlignment="1" applyProtection="1">
      <alignment horizontal="right" vertical="center"/>
      <protection/>
    </xf>
    <xf numFmtId="3" fontId="15" fillId="0" borderId="11" xfId="0" applyNumberFormat="1" applyFont="1" applyFill="1" applyBorder="1" applyAlignment="1" applyProtection="1">
      <alignment horizontal="right" vertical="center"/>
      <protection locked="0"/>
    </xf>
    <xf numFmtId="3" fontId="19" fillId="33" borderId="10" xfId="0" applyNumberFormat="1" applyFont="1" applyFill="1" applyBorder="1" applyAlignment="1" applyProtection="1">
      <alignment horizontal="right" vertical="center"/>
      <protection/>
    </xf>
    <xf numFmtId="3" fontId="7" fillId="0" borderId="11" xfId="0" applyNumberFormat="1" applyFont="1" applyFill="1" applyBorder="1" applyAlignment="1" applyProtection="1">
      <alignment horizontal="right" vertical="center"/>
      <protection locked="0"/>
    </xf>
    <xf numFmtId="3" fontId="17" fillId="0" borderId="11" xfId="0" applyNumberFormat="1" applyFont="1" applyFill="1" applyBorder="1" applyAlignment="1" applyProtection="1">
      <alignment horizontal="right" vertical="center"/>
      <protection locked="0"/>
    </xf>
    <xf numFmtId="3" fontId="18" fillId="33" borderId="10" xfId="0" applyNumberFormat="1" applyFont="1" applyFill="1" applyBorder="1" applyAlignment="1" applyProtection="1">
      <alignment horizontal="right" vertical="center"/>
      <protection/>
    </xf>
    <xf numFmtId="2" fontId="17" fillId="0" borderId="11" xfId="0" applyNumberFormat="1" applyFont="1" applyFill="1" applyBorder="1" applyAlignment="1" applyProtection="1">
      <alignment vertical="center"/>
      <protection locked="0"/>
    </xf>
    <xf numFmtId="2" fontId="18" fillId="33" borderId="10" xfId="0" applyNumberFormat="1" applyFont="1" applyFill="1" applyBorder="1" applyAlignment="1" applyProtection="1">
      <alignment horizontal="center" vertical="center"/>
      <protection/>
    </xf>
    <xf numFmtId="0" fontId="25" fillId="0" borderId="11" xfId="0" applyFont="1" applyFill="1" applyBorder="1" applyAlignment="1" applyProtection="1">
      <alignment horizontal="center"/>
      <protection/>
    </xf>
    <xf numFmtId="0" fontId="24" fillId="0" borderId="11" xfId="0" applyFont="1" applyFill="1" applyBorder="1" applyAlignment="1" applyProtection="1">
      <alignment horizontal="center"/>
      <protection/>
    </xf>
    <xf numFmtId="192" fontId="24" fillId="0" borderId="14" xfId="0" applyNumberFormat="1" applyFont="1" applyFill="1" applyBorder="1" applyAlignment="1" applyProtection="1">
      <alignment horizontal="center" wrapText="1"/>
      <protection/>
    </xf>
    <xf numFmtId="0" fontId="26" fillId="0" borderId="15" xfId="0" applyFont="1" applyFill="1" applyBorder="1" applyAlignment="1" applyProtection="1">
      <alignment horizontal="center"/>
      <protection/>
    </xf>
    <xf numFmtId="0" fontId="27" fillId="0" borderId="12" xfId="0" applyFont="1" applyFill="1" applyBorder="1" applyAlignment="1" applyProtection="1">
      <alignment horizontal="center"/>
      <protection/>
    </xf>
    <xf numFmtId="1" fontId="26" fillId="0" borderId="11" xfId="0" applyNumberFormat="1" applyFont="1" applyFill="1" applyBorder="1" applyAlignment="1" applyProtection="1">
      <alignment horizontal="right" vertical="center"/>
      <protection/>
    </xf>
    <xf numFmtId="0" fontId="26" fillId="0" borderId="12" xfId="0" applyFont="1" applyFill="1" applyBorder="1" applyAlignment="1" applyProtection="1">
      <alignment horizontal="right" vertical="center"/>
      <protection/>
    </xf>
    <xf numFmtId="0" fontId="26" fillId="0" borderId="13" xfId="0" applyFont="1" applyFill="1" applyBorder="1" applyAlignment="1" applyProtection="1">
      <alignment horizontal="right" vertical="center"/>
      <protection/>
    </xf>
    <xf numFmtId="0" fontId="27" fillId="33" borderId="10" xfId="0" applyFont="1" applyFill="1" applyBorder="1" applyAlignment="1" applyProtection="1">
      <alignment horizontal="center" vertical="center"/>
      <protection/>
    </xf>
    <xf numFmtId="0" fontId="26" fillId="0" borderId="11" xfId="0" applyFont="1" applyFill="1" applyBorder="1" applyAlignment="1" applyProtection="1">
      <alignment horizontal="right" vertical="center"/>
      <protection locked="0"/>
    </xf>
    <xf numFmtId="0" fontId="27" fillId="0" borderId="10" xfId="0" applyFont="1" applyFill="1" applyBorder="1" applyAlignment="1" applyProtection="1">
      <alignment horizontal="center" vertical="center"/>
      <protection/>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3" fontId="12" fillId="0" borderId="10" xfId="0" applyNumberFormat="1"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4" fontId="12" fillId="0" borderId="10" xfId="0" applyNumberFormat="1" applyFont="1" applyFill="1" applyBorder="1" applyAlignment="1" applyProtection="1">
      <alignment horizontal="right" vertical="center"/>
      <protection/>
    </xf>
    <xf numFmtId="3" fontId="12" fillId="0" borderId="10" xfId="0" applyNumberFormat="1" applyFont="1" applyFill="1" applyBorder="1" applyAlignment="1" applyProtection="1">
      <alignment horizontal="right" vertical="center"/>
      <protection/>
    </xf>
    <xf numFmtId="4" fontId="11" fillId="0" borderId="10" xfId="0" applyNumberFormat="1" applyFont="1" applyFill="1" applyBorder="1" applyAlignment="1" applyProtection="1">
      <alignment horizontal="right" vertical="center"/>
      <protection/>
    </xf>
    <xf numFmtId="3" fontId="19" fillId="0" borderId="10" xfId="0" applyNumberFormat="1" applyFont="1" applyFill="1" applyBorder="1" applyAlignment="1" applyProtection="1">
      <alignment horizontal="right" vertical="center"/>
      <protection/>
    </xf>
    <xf numFmtId="3" fontId="18" fillId="0" borderId="10" xfId="0" applyNumberFormat="1" applyFont="1" applyFill="1" applyBorder="1" applyAlignment="1" applyProtection="1">
      <alignment horizontal="right" vertical="center"/>
      <protection/>
    </xf>
    <xf numFmtId="2" fontId="18" fillId="0" borderId="10" xfId="0" applyNumberFormat="1" applyFont="1" applyFill="1" applyBorder="1" applyAlignment="1" applyProtection="1">
      <alignment horizontal="center" vertical="center"/>
      <protection/>
    </xf>
    <xf numFmtId="4" fontId="18" fillId="0" borderId="10" xfId="0" applyNumberFormat="1" applyFont="1" applyFill="1" applyBorder="1" applyAlignment="1" applyProtection="1">
      <alignment horizontal="right" vertical="center"/>
      <protection/>
    </xf>
    <xf numFmtId="192" fontId="18" fillId="0" borderId="10" xfId="67" applyNumberFormat="1" applyFont="1" applyFill="1" applyBorder="1" applyAlignment="1" applyProtection="1">
      <alignment horizontal="center" vertical="center"/>
      <protection/>
    </xf>
    <xf numFmtId="2" fontId="17" fillId="0" borderId="18" xfId="0" applyNumberFormat="1" applyFont="1" applyFill="1" applyBorder="1" applyAlignment="1" applyProtection="1">
      <alignment vertical="center"/>
      <protection locked="0"/>
    </xf>
    <xf numFmtId="2" fontId="18" fillId="33" borderId="16" xfId="0" applyNumberFormat="1" applyFont="1" applyFill="1" applyBorder="1" applyAlignment="1" applyProtection="1">
      <alignment horizontal="center" vertical="center"/>
      <protection/>
    </xf>
    <xf numFmtId="2" fontId="18" fillId="0" borderId="16" xfId="0" applyNumberFormat="1" applyFont="1" applyFill="1" applyBorder="1" applyAlignment="1" applyProtection="1">
      <alignment horizontal="center" vertical="center"/>
      <protection/>
    </xf>
    <xf numFmtId="0" fontId="29" fillId="0" borderId="11" xfId="0" applyFont="1" applyFill="1" applyBorder="1" applyAlignment="1" applyProtection="1">
      <alignment horizontal="left" vertical="center"/>
      <protection/>
    </xf>
    <xf numFmtId="0" fontId="30" fillId="0" borderId="11" xfId="0" applyFont="1" applyBorder="1" applyAlignment="1">
      <alignment horizontal="left" vertical="center"/>
    </xf>
    <xf numFmtId="1" fontId="26" fillId="0" borderId="19" xfId="0" applyNumberFormat="1" applyFont="1" applyFill="1" applyBorder="1" applyAlignment="1" applyProtection="1">
      <alignment horizontal="right" vertical="center"/>
      <protection/>
    </xf>
    <xf numFmtId="43" fontId="13" fillId="0" borderId="19" xfId="40" applyFont="1" applyFill="1" applyBorder="1" applyAlignment="1" applyProtection="1">
      <alignment horizontal="left" vertical="center"/>
      <protection/>
    </xf>
    <xf numFmtId="190" fontId="13" fillId="0" borderId="19" xfId="0" applyNumberFormat="1" applyFont="1" applyFill="1" applyBorder="1" applyAlignment="1" applyProtection="1">
      <alignment horizontal="center" vertical="center"/>
      <protection/>
    </xf>
    <xf numFmtId="0" fontId="13" fillId="0" borderId="19" xfId="0" applyFont="1" applyFill="1" applyBorder="1" applyAlignment="1" applyProtection="1">
      <alignment vertical="center"/>
      <protection/>
    </xf>
    <xf numFmtId="0" fontId="13" fillId="0" borderId="19" xfId="0" applyNumberFormat="1" applyFont="1" applyFill="1" applyBorder="1" applyAlignment="1" applyProtection="1">
      <alignment horizontal="center" vertical="center"/>
      <protection/>
    </xf>
    <xf numFmtId="4" fontId="14" fillId="0" borderId="19" xfId="0" applyNumberFormat="1" applyFont="1" applyFill="1" applyBorder="1" applyAlignment="1" applyProtection="1">
      <alignment horizontal="right" vertical="center"/>
      <protection/>
    </xf>
    <xf numFmtId="3" fontId="15" fillId="0" borderId="19" xfId="0" applyNumberFormat="1" applyFont="1" applyFill="1" applyBorder="1" applyAlignment="1" applyProtection="1">
      <alignment horizontal="right" vertical="center"/>
      <protection/>
    </xf>
    <xf numFmtId="4" fontId="13" fillId="0" borderId="19" xfId="0" applyNumberFormat="1" applyFont="1" applyFill="1" applyBorder="1" applyAlignment="1" applyProtection="1">
      <alignment horizontal="right" vertical="center"/>
      <protection/>
    </xf>
    <xf numFmtId="3" fontId="13" fillId="0" borderId="19" xfId="0" applyNumberFormat="1" applyFont="1" applyFill="1" applyBorder="1" applyAlignment="1" applyProtection="1">
      <alignment horizontal="right" vertical="center"/>
      <protection/>
    </xf>
    <xf numFmtId="4" fontId="16" fillId="0" borderId="19" xfId="0" applyNumberFormat="1" applyFont="1" applyFill="1" applyBorder="1" applyAlignment="1" applyProtection="1">
      <alignment horizontal="right" vertical="center"/>
      <protection/>
    </xf>
    <xf numFmtId="3" fontId="16" fillId="0" borderId="19" xfId="0" applyNumberFormat="1" applyFont="1" applyFill="1" applyBorder="1" applyAlignment="1" applyProtection="1">
      <alignment horizontal="right" vertical="center"/>
      <protection/>
    </xf>
    <xf numFmtId="4" fontId="15" fillId="0" borderId="19" xfId="0" applyNumberFormat="1" applyFont="1" applyFill="1" applyBorder="1" applyAlignment="1" applyProtection="1">
      <alignment horizontal="right" vertical="center"/>
      <protection/>
    </xf>
    <xf numFmtId="3" fontId="15" fillId="0" borderId="19" xfId="0" applyNumberFormat="1" applyFont="1" applyFill="1" applyBorder="1" applyAlignment="1" applyProtection="1">
      <alignment horizontal="right" vertical="center"/>
      <protection locked="0"/>
    </xf>
    <xf numFmtId="3" fontId="17" fillId="0" borderId="19" xfId="0" applyNumberFormat="1" applyFont="1" applyFill="1" applyBorder="1" applyAlignment="1" applyProtection="1">
      <alignment horizontal="right" vertical="center"/>
      <protection locked="0"/>
    </xf>
    <xf numFmtId="2" fontId="17" fillId="0" borderId="19" xfId="0" applyNumberFormat="1" applyFont="1" applyFill="1" applyBorder="1" applyAlignment="1" applyProtection="1">
      <alignment vertical="center"/>
      <protection locked="0"/>
    </xf>
    <xf numFmtId="4" fontId="17" fillId="0" borderId="19" xfId="0" applyNumberFormat="1" applyFont="1" applyFill="1" applyBorder="1" applyAlignment="1" applyProtection="1">
      <alignment horizontal="right" vertical="center"/>
      <protection locked="0"/>
    </xf>
    <xf numFmtId="192" fontId="17" fillId="0" borderId="19" xfId="0" applyNumberFormat="1" applyFont="1" applyFill="1" applyBorder="1" applyAlignment="1" applyProtection="1">
      <alignment vertical="center"/>
      <protection locked="0"/>
    </xf>
    <xf numFmtId="2" fontId="17" fillId="0" borderId="20" xfId="0" applyNumberFormat="1" applyFont="1" applyFill="1" applyBorder="1" applyAlignment="1" applyProtection="1">
      <alignment vertical="center"/>
      <protection locked="0"/>
    </xf>
    <xf numFmtId="0" fontId="25" fillId="0" borderId="21" xfId="0" applyFont="1" applyFill="1" applyBorder="1" applyAlignment="1" applyProtection="1">
      <alignment horizontal="center"/>
      <protection/>
    </xf>
    <xf numFmtId="191" fontId="24" fillId="0" borderId="14" xfId="0" applyNumberFormat="1" applyFont="1" applyFill="1" applyBorder="1" applyAlignment="1" applyProtection="1">
      <alignment horizontal="center" wrapText="1"/>
      <protection/>
    </xf>
    <xf numFmtId="196" fontId="24" fillId="0" borderId="14" xfId="0" applyNumberFormat="1" applyFont="1" applyFill="1" applyBorder="1" applyAlignment="1" applyProtection="1">
      <alignment horizontal="center" wrapText="1"/>
      <protection/>
    </xf>
    <xf numFmtId="193" fontId="24" fillId="0" borderId="14" xfId="0" applyNumberFormat="1" applyFont="1" applyFill="1" applyBorder="1" applyAlignment="1" applyProtection="1">
      <alignment horizontal="center" wrapText="1"/>
      <protection/>
    </xf>
    <xf numFmtId="193" fontId="24" fillId="0" borderId="22" xfId="0" applyNumberFormat="1" applyFont="1" applyFill="1" applyBorder="1" applyAlignment="1" applyProtection="1">
      <alignment horizontal="center" wrapText="1"/>
      <protection/>
    </xf>
    <xf numFmtId="0" fontId="24" fillId="0" borderId="15" xfId="0" applyFont="1" applyFill="1" applyBorder="1" applyAlignment="1" applyProtection="1">
      <alignment horizontal="center"/>
      <protection/>
    </xf>
    <xf numFmtId="0" fontId="25" fillId="0" borderId="12" xfId="0" applyFont="1" applyFill="1" applyBorder="1" applyAlignment="1" applyProtection="1">
      <alignment horizontal="center"/>
      <protection/>
    </xf>
    <xf numFmtId="190" fontId="12" fillId="0" borderId="23" xfId="0" applyNumberFormat="1" applyFont="1" applyFill="1" applyBorder="1" applyAlignment="1">
      <alignment horizontal="center" vertical="center"/>
    </xf>
    <xf numFmtId="0" fontId="27" fillId="0" borderId="11" xfId="0" applyFont="1" applyFill="1" applyBorder="1" applyAlignment="1" applyProtection="1">
      <alignment horizontal="left" vertical="center"/>
      <protection/>
    </xf>
    <xf numFmtId="0" fontId="12" fillId="0" borderId="21" xfId="0" applyFont="1" applyFill="1" applyBorder="1" applyAlignment="1" applyProtection="1">
      <alignment horizontal="right" vertical="center"/>
      <protection locked="0"/>
    </xf>
    <xf numFmtId="0" fontId="12" fillId="0" borderId="21" xfId="0" applyFont="1" applyFill="1" applyBorder="1" applyAlignment="1" applyProtection="1">
      <alignment horizontal="right" vertical="center"/>
      <protection/>
    </xf>
    <xf numFmtId="0" fontId="12" fillId="0" borderId="21" xfId="0" applyFont="1" applyFill="1" applyBorder="1" applyAlignment="1">
      <alignment horizontal="right" vertical="center"/>
    </xf>
    <xf numFmtId="0" fontId="22" fillId="0" borderId="24" xfId="0" applyFont="1" applyFill="1" applyBorder="1" applyAlignment="1" applyProtection="1">
      <alignment horizontal="right" vertical="center"/>
      <protection/>
    </xf>
    <xf numFmtId="2" fontId="37" fillId="0" borderId="11" xfId="67" applyNumberFormat="1" applyFont="1" applyFill="1" applyBorder="1" applyAlignment="1" applyProtection="1">
      <alignment horizontal="right" vertical="center"/>
      <protection/>
    </xf>
    <xf numFmtId="0" fontId="37" fillId="0" borderId="25" xfId="0" applyFont="1" applyFill="1" applyBorder="1" applyAlignment="1">
      <alignment horizontal="left" vertical="center"/>
    </xf>
    <xf numFmtId="0" fontId="37" fillId="0" borderId="25" xfId="0" applyFont="1" applyFill="1" applyBorder="1" applyAlignment="1" applyProtection="1">
      <alignment horizontal="left" vertical="center"/>
      <protection locked="0"/>
    </xf>
    <xf numFmtId="2" fontId="37" fillId="0" borderId="26" xfId="40" applyNumberFormat="1" applyFont="1" applyFill="1" applyBorder="1" applyAlignment="1" applyProtection="1">
      <alignment horizontal="right" vertical="center"/>
      <protection locked="0"/>
    </xf>
    <xf numFmtId="204" fontId="37" fillId="0" borderId="25" xfId="0" applyNumberFormat="1" applyFont="1" applyFill="1" applyBorder="1" applyAlignment="1">
      <alignment horizontal="left" vertical="center"/>
    </xf>
    <xf numFmtId="0" fontId="37" fillId="0" borderId="25" xfId="54" applyFont="1" applyFill="1" applyBorder="1" applyAlignment="1">
      <alignment horizontal="left" vertical="center"/>
      <protection/>
    </xf>
    <xf numFmtId="0" fontId="37" fillId="0" borderId="25" xfId="0" applyNumberFormat="1" applyFont="1" applyFill="1" applyBorder="1" applyAlignment="1" applyProtection="1">
      <alignment horizontal="left" vertical="center"/>
      <protection locked="0"/>
    </xf>
    <xf numFmtId="0" fontId="37" fillId="0" borderId="27" xfId="0" applyFont="1" applyFill="1" applyBorder="1" applyAlignment="1" applyProtection="1">
      <alignment horizontal="left" vertical="center"/>
      <protection locked="0"/>
    </xf>
    <xf numFmtId="2" fontId="37" fillId="0" borderId="11" xfId="43" applyNumberFormat="1" applyFont="1" applyFill="1" applyBorder="1" applyAlignment="1">
      <alignment horizontal="right" vertical="center"/>
    </xf>
    <xf numFmtId="4" fontId="24" fillId="0" borderId="19" xfId="0" applyNumberFormat="1" applyFont="1" applyFill="1" applyBorder="1" applyAlignment="1" applyProtection="1">
      <alignment horizontal="center" wrapText="1"/>
      <protection/>
    </xf>
    <xf numFmtId="3" fontId="24" fillId="0" borderId="19" xfId="0" applyNumberFormat="1" applyFont="1" applyFill="1" applyBorder="1" applyAlignment="1" applyProtection="1">
      <alignment horizontal="center" wrapText="1"/>
      <protection/>
    </xf>
    <xf numFmtId="2" fontId="24" fillId="0" borderId="19" xfId="0" applyNumberFormat="1" applyFont="1" applyFill="1" applyBorder="1" applyAlignment="1" applyProtection="1">
      <alignment horizontal="center" wrapText="1"/>
      <protection/>
    </xf>
    <xf numFmtId="192" fontId="24" fillId="0" borderId="19" xfId="0" applyNumberFormat="1" applyFont="1" applyFill="1" applyBorder="1" applyAlignment="1" applyProtection="1">
      <alignment horizontal="center" wrapText="1"/>
      <protection/>
    </xf>
    <xf numFmtId="2" fontId="24" fillId="0" borderId="20" xfId="0" applyNumberFormat="1" applyFont="1" applyFill="1" applyBorder="1" applyAlignment="1" applyProtection="1">
      <alignment horizontal="center" wrapText="1"/>
      <protection/>
    </xf>
    <xf numFmtId="0" fontId="37" fillId="0" borderId="28" xfId="54" applyFont="1" applyFill="1" applyBorder="1" applyAlignment="1">
      <alignment horizontal="left" vertical="center"/>
      <protection/>
    </xf>
    <xf numFmtId="2" fontId="37" fillId="0" borderId="14" xfId="67" applyNumberFormat="1" applyFont="1" applyFill="1" applyBorder="1" applyAlignment="1" applyProtection="1">
      <alignment horizontal="right" vertical="center"/>
      <protection/>
    </xf>
    <xf numFmtId="190" fontId="37" fillId="0" borderId="11" xfId="0" applyNumberFormat="1" applyFont="1" applyFill="1" applyBorder="1" applyAlignment="1">
      <alignment horizontal="center" vertical="center"/>
    </xf>
    <xf numFmtId="0" fontId="37" fillId="0" borderId="11" xfId="0" applyFont="1" applyFill="1" applyBorder="1" applyAlignment="1">
      <alignment vertical="center"/>
    </xf>
    <xf numFmtId="4" fontId="37" fillId="0" borderId="11" xfId="40" applyNumberFormat="1" applyFont="1" applyFill="1" applyBorder="1" applyAlignment="1">
      <alignment vertical="center"/>
    </xf>
    <xf numFmtId="3" fontId="37" fillId="0" borderId="11" xfId="40" applyNumberFormat="1" applyFont="1" applyFill="1" applyBorder="1" applyAlignment="1">
      <alignment horizontal="right" vertical="center"/>
    </xf>
    <xf numFmtId="4" fontId="38" fillId="0" borderId="11" xfId="40" applyNumberFormat="1" applyFont="1" applyFill="1" applyBorder="1" applyAlignment="1">
      <alignment vertical="center"/>
    </xf>
    <xf numFmtId="3" fontId="38" fillId="0" borderId="11" xfId="40" applyNumberFormat="1" applyFont="1" applyFill="1" applyBorder="1" applyAlignment="1">
      <alignment horizontal="right" vertical="center"/>
    </xf>
    <xf numFmtId="9" fontId="37" fillId="0" borderId="11" xfId="67" applyNumberFormat="1" applyFont="1" applyFill="1" applyBorder="1" applyAlignment="1" applyProtection="1">
      <alignment vertical="center"/>
      <protection/>
    </xf>
    <xf numFmtId="190" fontId="37" fillId="0" borderId="11" xfId="0" applyNumberFormat="1" applyFont="1" applyFill="1" applyBorder="1" applyAlignment="1" applyProtection="1">
      <alignment horizontal="center" vertical="center"/>
      <protection locked="0"/>
    </xf>
    <xf numFmtId="0" fontId="37" fillId="0" borderId="11" xfId="0" applyFont="1" applyFill="1" applyBorder="1" applyAlignment="1" applyProtection="1">
      <alignment vertical="center"/>
      <protection locked="0"/>
    </xf>
    <xf numFmtId="4" fontId="37" fillId="0" borderId="11" xfId="40" applyNumberFormat="1" applyFont="1" applyFill="1" applyBorder="1" applyAlignment="1" applyProtection="1">
      <alignment vertical="center"/>
      <protection locked="0"/>
    </xf>
    <xf numFmtId="3" fontId="37" fillId="0" borderId="11" xfId="40" applyNumberFormat="1" applyFont="1" applyFill="1" applyBorder="1" applyAlignment="1" applyProtection="1">
      <alignment horizontal="right" vertical="center"/>
      <protection locked="0"/>
    </xf>
    <xf numFmtId="4" fontId="38" fillId="0" borderId="11" xfId="40" applyNumberFormat="1" applyFont="1" applyFill="1" applyBorder="1" applyAlignment="1" applyProtection="1">
      <alignment vertical="center"/>
      <protection/>
    </xf>
    <xf numFmtId="3" fontId="38" fillId="0" borderId="11" xfId="40" applyNumberFormat="1" applyFont="1" applyFill="1" applyBorder="1" applyAlignment="1" applyProtection="1">
      <alignment horizontal="right" vertical="center"/>
      <protection/>
    </xf>
    <xf numFmtId="4" fontId="37" fillId="0" borderId="11" xfId="40" applyNumberFormat="1" applyFont="1" applyFill="1" applyBorder="1" applyAlignment="1" applyProtection="1">
      <alignment vertical="center"/>
      <protection/>
    </xf>
    <xf numFmtId="3" fontId="37" fillId="0" borderId="11" xfId="0" applyNumberFormat="1" applyFont="1" applyFill="1" applyBorder="1" applyAlignment="1">
      <alignment horizontal="right" vertical="center"/>
    </xf>
    <xf numFmtId="49" fontId="37" fillId="0" borderId="11" xfId="0" applyNumberFormat="1" applyFont="1" applyFill="1" applyBorder="1" applyAlignment="1" applyProtection="1">
      <alignment vertical="center"/>
      <protection locked="0"/>
    </xf>
    <xf numFmtId="0" fontId="37" fillId="0" borderId="11" xfId="0" applyNumberFormat="1" applyFont="1" applyFill="1" applyBorder="1" applyAlignment="1" applyProtection="1">
      <alignment vertical="center"/>
      <protection locked="0"/>
    </xf>
    <xf numFmtId="4" fontId="37" fillId="0" borderId="11" xfId="43" applyNumberFormat="1" applyFont="1" applyFill="1" applyBorder="1" applyAlignment="1">
      <alignment vertical="center"/>
    </xf>
    <xf numFmtId="3" fontId="37" fillId="0" borderId="11" xfId="43" applyNumberFormat="1" applyFont="1" applyFill="1" applyBorder="1" applyAlignment="1">
      <alignment horizontal="right" vertical="center"/>
    </xf>
    <xf numFmtId="4" fontId="38" fillId="0" borderId="11" xfId="43" applyNumberFormat="1" applyFont="1" applyFill="1" applyBorder="1" applyAlignment="1" applyProtection="1">
      <alignment vertical="center"/>
      <protection/>
    </xf>
    <xf numFmtId="3" fontId="38" fillId="0" borderId="11" xfId="43" applyNumberFormat="1" applyFont="1" applyFill="1" applyBorder="1" applyAlignment="1" applyProtection="1">
      <alignment horizontal="right" vertical="center"/>
      <protection/>
    </xf>
    <xf numFmtId="4" fontId="37" fillId="0" borderId="11" xfId="0" applyNumberFormat="1" applyFont="1" applyFill="1" applyBorder="1" applyAlignment="1">
      <alignment vertical="center"/>
    </xf>
    <xf numFmtId="3" fontId="37" fillId="0" borderId="11" xfId="43" applyNumberFormat="1" applyFont="1" applyFill="1" applyBorder="1" applyAlignment="1" applyProtection="1">
      <alignment horizontal="right" vertical="center"/>
      <protection locked="0"/>
    </xf>
    <xf numFmtId="4" fontId="37" fillId="0" borderId="11" xfId="52" applyNumberFormat="1" applyFont="1" applyFill="1" applyBorder="1" applyAlignment="1" applyProtection="1">
      <alignment vertical="center"/>
      <protection/>
    </xf>
    <xf numFmtId="3" fontId="37" fillId="0" borderId="11" xfId="52" applyNumberFormat="1" applyFont="1" applyFill="1" applyBorder="1" applyAlignment="1" applyProtection="1">
      <alignment horizontal="right" vertical="center"/>
      <protection/>
    </xf>
    <xf numFmtId="4" fontId="38" fillId="0" borderId="11" xfId="52" applyNumberFormat="1" applyFont="1" applyFill="1" applyBorder="1" applyAlignment="1" applyProtection="1">
      <alignment vertical="center"/>
      <protection/>
    </xf>
    <xf numFmtId="3" fontId="38" fillId="0" borderId="11" xfId="52" applyNumberFormat="1" applyFont="1" applyFill="1" applyBorder="1" applyAlignment="1" applyProtection="1">
      <alignment horizontal="right" vertical="center"/>
      <protection/>
    </xf>
    <xf numFmtId="4" fontId="37" fillId="0" borderId="11" xfId="52" applyNumberFormat="1" applyFont="1" applyFill="1" applyBorder="1" applyAlignment="1" applyProtection="1">
      <alignment vertical="center"/>
      <protection locked="0"/>
    </xf>
    <xf numFmtId="3" fontId="37" fillId="0" borderId="11" xfId="52" applyNumberFormat="1" applyFont="1" applyFill="1" applyBorder="1" applyAlignment="1" applyProtection="1">
      <alignment horizontal="right" vertical="center"/>
      <protection locked="0"/>
    </xf>
    <xf numFmtId="4" fontId="37" fillId="0" borderId="11" xfId="42" applyNumberFormat="1" applyFont="1" applyFill="1" applyBorder="1" applyAlignment="1" applyProtection="1">
      <alignment vertical="center"/>
      <protection locked="0"/>
    </xf>
    <xf numFmtId="3" fontId="37" fillId="0" borderId="11" xfId="42" applyNumberFormat="1" applyFont="1" applyFill="1" applyBorder="1" applyAlignment="1" applyProtection="1">
      <alignment horizontal="right" vertical="center"/>
      <protection locked="0"/>
    </xf>
    <xf numFmtId="4" fontId="38" fillId="0" borderId="11" xfId="42" applyNumberFormat="1" applyFont="1" applyFill="1" applyBorder="1" applyAlignment="1" applyProtection="1">
      <alignment vertical="center"/>
      <protection/>
    </xf>
    <xf numFmtId="3" fontId="38" fillId="0" borderId="11" xfId="42" applyNumberFormat="1" applyFont="1" applyFill="1" applyBorder="1" applyAlignment="1" applyProtection="1">
      <alignment horizontal="right" vertical="center"/>
      <protection/>
    </xf>
    <xf numFmtId="4" fontId="37" fillId="0" borderId="11" xfId="42" applyNumberFormat="1" applyFont="1" applyFill="1" applyBorder="1" applyAlignment="1" applyProtection="1">
      <alignment vertical="center"/>
      <protection/>
    </xf>
    <xf numFmtId="190" fontId="37" fillId="0" borderId="11" xfId="0" applyNumberFormat="1" applyFont="1" applyFill="1" applyBorder="1" applyAlignment="1">
      <alignment horizontal="center" vertical="center"/>
    </xf>
    <xf numFmtId="0" fontId="37" fillId="0" borderId="11" xfId="0" applyFont="1" applyFill="1" applyBorder="1" applyAlignment="1">
      <alignment vertical="center"/>
    </xf>
    <xf numFmtId="4" fontId="37" fillId="0" borderId="11" xfId="0" applyNumberFormat="1" applyFont="1" applyFill="1" applyBorder="1" applyAlignment="1">
      <alignment vertical="center"/>
    </xf>
    <xf numFmtId="3" fontId="37" fillId="0" borderId="11" xfId="0" applyNumberFormat="1" applyFont="1" applyFill="1" applyBorder="1" applyAlignment="1">
      <alignment horizontal="right" vertical="center"/>
    </xf>
    <xf numFmtId="4" fontId="38" fillId="0" borderId="11" xfId="0" applyNumberFormat="1" applyFont="1" applyFill="1" applyBorder="1" applyAlignment="1">
      <alignment vertical="center"/>
    </xf>
    <xf numFmtId="3" fontId="38" fillId="0" borderId="11" xfId="0" applyNumberFormat="1" applyFont="1" applyFill="1" applyBorder="1" applyAlignment="1">
      <alignment horizontal="right" vertical="center"/>
    </xf>
    <xf numFmtId="190" fontId="37" fillId="0" borderId="29" xfId="0" applyNumberFormat="1" applyFont="1" applyFill="1" applyBorder="1" applyAlignment="1">
      <alignment horizontal="center" vertical="center"/>
    </xf>
    <xf numFmtId="0" fontId="37" fillId="0" borderId="29" xfId="0" applyFont="1" applyFill="1" applyBorder="1" applyAlignment="1">
      <alignment vertical="center"/>
    </xf>
    <xf numFmtId="4" fontId="37" fillId="0" borderId="29" xfId="40" applyNumberFormat="1" applyFont="1" applyFill="1" applyBorder="1" applyAlignment="1">
      <alignment vertical="center"/>
    </xf>
    <xf numFmtId="3" fontId="37" fillId="0" borderId="29" xfId="40" applyNumberFormat="1" applyFont="1" applyFill="1" applyBorder="1" applyAlignment="1">
      <alignment horizontal="right" vertical="center"/>
    </xf>
    <xf numFmtId="4" fontId="38" fillId="0" borderId="29" xfId="40" applyNumberFormat="1" applyFont="1" applyFill="1" applyBorder="1" applyAlignment="1">
      <alignment vertical="center"/>
    </xf>
    <xf numFmtId="3" fontId="38" fillId="0" borderId="29" xfId="40" applyNumberFormat="1" applyFont="1" applyFill="1" applyBorder="1" applyAlignment="1">
      <alignment horizontal="right" vertical="center"/>
    </xf>
    <xf numFmtId="2" fontId="37" fillId="0" borderId="29" xfId="67" applyNumberFormat="1" applyFont="1" applyFill="1" applyBorder="1" applyAlignment="1" applyProtection="1">
      <alignment horizontal="right" vertical="center"/>
      <protection/>
    </xf>
    <xf numFmtId="9" fontId="37" fillId="0" borderId="29" xfId="67" applyNumberFormat="1" applyFont="1" applyFill="1" applyBorder="1" applyAlignment="1" applyProtection="1">
      <alignment vertical="center"/>
      <protection/>
    </xf>
    <xf numFmtId="2" fontId="37" fillId="0" borderId="30" xfId="40" applyNumberFormat="1" applyFont="1" applyFill="1" applyBorder="1" applyAlignment="1" applyProtection="1">
      <alignment horizontal="right" vertical="center"/>
      <protection locked="0"/>
    </xf>
    <xf numFmtId="0" fontId="37" fillId="0" borderId="31" xfId="0" applyFont="1" applyFill="1" applyBorder="1" applyAlignment="1">
      <alignment horizontal="left" vertical="center"/>
    </xf>
    <xf numFmtId="190" fontId="37" fillId="0" borderId="14" xfId="0" applyNumberFormat="1" applyFont="1" applyFill="1" applyBorder="1" applyAlignment="1">
      <alignment horizontal="center" vertical="center"/>
    </xf>
    <xf numFmtId="0" fontId="37" fillId="0" borderId="14" xfId="0" applyFont="1" applyFill="1" applyBorder="1" applyAlignment="1">
      <alignment vertical="center"/>
    </xf>
    <xf numFmtId="4" fontId="37" fillId="0" borderId="14" xfId="40" applyNumberFormat="1" applyFont="1" applyFill="1" applyBorder="1" applyAlignment="1">
      <alignment vertical="center"/>
    </xf>
    <xf numFmtId="3" fontId="37" fillId="0" borderId="14" xfId="40" applyNumberFormat="1" applyFont="1" applyFill="1" applyBorder="1" applyAlignment="1">
      <alignment horizontal="right" vertical="center"/>
    </xf>
    <xf numFmtId="4" fontId="38" fillId="0" borderId="14" xfId="40" applyNumberFormat="1" applyFont="1" applyFill="1" applyBorder="1" applyAlignment="1">
      <alignment vertical="center"/>
    </xf>
    <xf numFmtId="3" fontId="38" fillId="0" borderId="14" xfId="40" applyNumberFormat="1" applyFont="1" applyFill="1" applyBorder="1" applyAlignment="1">
      <alignment horizontal="right" vertical="center"/>
    </xf>
    <xf numFmtId="9" fontId="37" fillId="0" borderId="14" xfId="67" applyNumberFormat="1" applyFont="1" applyFill="1" applyBorder="1" applyAlignment="1" applyProtection="1">
      <alignment vertical="center"/>
      <protection/>
    </xf>
    <xf numFmtId="2" fontId="37" fillId="0" borderId="22" xfId="40" applyNumberFormat="1" applyFont="1" applyFill="1" applyBorder="1" applyAlignment="1" applyProtection="1">
      <alignment horizontal="right" vertical="center"/>
      <protection locked="0"/>
    </xf>
    <xf numFmtId="190" fontId="37" fillId="0" borderId="10" xfId="0" applyNumberFormat="1" applyFont="1" applyFill="1" applyBorder="1" applyAlignment="1" applyProtection="1">
      <alignment horizontal="center" vertical="center"/>
      <protection locked="0"/>
    </xf>
    <xf numFmtId="0" fontId="37" fillId="0" borderId="10" xfId="0" applyFont="1" applyFill="1" applyBorder="1" applyAlignment="1" applyProtection="1">
      <alignment vertical="center"/>
      <protection locked="0"/>
    </xf>
    <xf numFmtId="4" fontId="37" fillId="0" borderId="10" xfId="40" applyNumberFormat="1" applyFont="1" applyFill="1" applyBorder="1" applyAlignment="1" applyProtection="1">
      <alignment vertical="center"/>
      <protection locked="0"/>
    </xf>
    <xf numFmtId="3" fontId="37" fillId="0" borderId="10" xfId="40" applyNumberFormat="1" applyFont="1" applyFill="1" applyBorder="1" applyAlignment="1" applyProtection="1">
      <alignment horizontal="right" vertical="center"/>
      <protection locked="0"/>
    </xf>
    <xf numFmtId="4" fontId="38" fillId="0" borderId="10" xfId="40" applyNumberFormat="1" applyFont="1" applyFill="1" applyBorder="1" applyAlignment="1" applyProtection="1">
      <alignment vertical="center"/>
      <protection/>
    </xf>
    <xf numFmtId="3" fontId="38" fillId="0" borderId="10" xfId="40" applyNumberFormat="1" applyFont="1" applyFill="1" applyBorder="1" applyAlignment="1" applyProtection="1">
      <alignment horizontal="right" vertical="center"/>
      <protection/>
    </xf>
    <xf numFmtId="3" fontId="37" fillId="0" borderId="10" xfId="40" applyNumberFormat="1" applyFont="1" applyFill="1" applyBorder="1" applyAlignment="1">
      <alignment horizontal="right" vertical="center"/>
    </xf>
    <xf numFmtId="2" fontId="37" fillId="0" borderId="10" xfId="67" applyNumberFormat="1" applyFont="1" applyFill="1" applyBorder="1" applyAlignment="1" applyProtection="1">
      <alignment horizontal="right" vertical="center"/>
      <protection/>
    </xf>
    <xf numFmtId="9" fontId="37" fillId="0" borderId="10" xfId="67" applyNumberFormat="1" applyFont="1" applyFill="1" applyBorder="1" applyAlignment="1" applyProtection="1">
      <alignment vertical="center"/>
      <protection/>
    </xf>
    <xf numFmtId="4" fontId="37" fillId="0" borderId="10" xfId="40" applyNumberFormat="1" applyFont="1" applyFill="1" applyBorder="1" applyAlignment="1" applyProtection="1">
      <alignment vertical="center"/>
      <protection/>
    </xf>
    <xf numFmtId="3" fontId="37" fillId="0" borderId="10" xfId="0" applyNumberFormat="1" applyFont="1" applyFill="1" applyBorder="1" applyAlignment="1">
      <alignment horizontal="right" vertical="center"/>
    </xf>
    <xf numFmtId="2" fontId="37" fillId="0" borderId="32" xfId="40" applyNumberFormat="1" applyFont="1" applyFill="1" applyBorder="1" applyAlignment="1" applyProtection="1">
      <alignment horizontal="right" vertical="center"/>
      <protection locked="0"/>
    </xf>
    <xf numFmtId="0" fontId="26" fillId="0" borderId="33" xfId="0" applyFont="1" applyFill="1" applyBorder="1" applyAlignment="1" applyProtection="1">
      <alignment horizontal="right" vertical="center"/>
      <protection/>
    </xf>
    <xf numFmtId="0" fontId="37" fillId="0" borderId="34" xfId="0" applyFont="1" applyFill="1" applyBorder="1" applyAlignment="1">
      <alignment horizontal="left" vertical="center"/>
    </xf>
    <xf numFmtId="190" fontId="37" fillId="0" borderId="35" xfId="0" applyNumberFormat="1" applyFont="1" applyFill="1" applyBorder="1" applyAlignment="1">
      <alignment horizontal="center" vertical="center"/>
    </xf>
    <xf numFmtId="0" fontId="37" fillId="0" borderId="35" xfId="0" applyFont="1" applyFill="1" applyBorder="1" applyAlignment="1">
      <alignment vertical="center"/>
    </xf>
    <xf numFmtId="4" fontId="37" fillId="0" borderId="35" xfId="40" applyNumberFormat="1" applyFont="1" applyFill="1" applyBorder="1" applyAlignment="1">
      <alignment vertical="center"/>
    </xf>
    <xf numFmtId="3" fontId="37" fillId="0" borderId="35" xfId="40" applyNumberFormat="1" applyFont="1" applyFill="1" applyBorder="1" applyAlignment="1">
      <alignment horizontal="right" vertical="center"/>
    </xf>
    <xf numFmtId="4" fontId="38" fillId="0" borderId="35" xfId="40" applyNumberFormat="1" applyFont="1" applyFill="1" applyBorder="1" applyAlignment="1">
      <alignment vertical="center"/>
    </xf>
    <xf numFmtId="3" fontId="38" fillId="0" borderId="35" xfId="40" applyNumberFormat="1" applyFont="1" applyFill="1" applyBorder="1" applyAlignment="1">
      <alignment horizontal="right" vertical="center"/>
    </xf>
    <xf numFmtId="2" fontId="37" fillId="0" borderId="35" xfId="67" applyNumberFormat="1" applyFont="1" applyFill="1" applyBorder="1" applyAlignment="1" applyProtection="1">
      <alignment horizontal="right" vertical="center"/>
      <protection/>
    </xf>
    <xf numFmtId="9" fontId="37" fillId="0" borderId="35" xfId="67" applyNumberFormat="1" applyFont="1" applyFill="1" applyBorder="1" applyAlignment="1" applyProtection="1">
      <alignment vertical="center"/>
      <protection/>
    </xf>
    <xf numFmtId="2" fontId="37" fillId="0" borderId="36" xfId="40" applyNumberFormat="1" applyFont="1" applyFill="1" applyBorder="1" applyAlignment="1" applyProtection="1">
      <alignment horizontal="right" vertical="center"/>
      <protection locked="0"/>
    </xf>
    <xf numFmtId="4" fontId="37" fillId="0" borderId="11" xfId="43" applyNumberFormat="1" applyFont="1" applyFill="1" applyBorder="1" applyAlignment="1" applyProtection="1">
      <alignment vertical="center"/>
      <protection/>
    </xf>
    <xf numFmtId="0" fontId="37" fillId="0" borderId="31" xfId="0" applyFont="1" applyFill="1" applyBorder="1" applyAlignment="1" applyProtection="1">
      <alignment horizontal="left" vertical="center"/>
      <protection locked="0"/>
    </xf>
    <xf numFmtId="190" fontId="37" fillId="0" borderId="14" xfId="0" applyNumberFormat="1" applyFont="1" applyFill="1" applyBorder="1" applyAlignment="1" applyProtection="1">
      <alignment horizontal="center" vertical="center"/>
      <protection locked="0"/>
    </xf>
    <xf numFmtId="0" fontId="37" fillId="0" borderId="14" xfId="0" applyFont="1" applyFill="1" applyBorder="1" applyAlignment="1" applyProtection="1">
      <alignment vertical="center"/>
      <protection locked="0"/>
    </xf>
    <xf numFmtId="4" fontId="37" fillId="0" borderId="14" xfId="42" applyNumberFormat="1" applyFont="1" applyFill="1" applyBorder="1" applyAlignment="1" applyProtection="1">
      <alignment vertical="center"/>
      <protection locked="0"/>
    </xf>
    <xf numFmtId="3" fontId="37" fillId="0" borderId="14" xfId="42" applyNumberFormat="1" applyFont="1" applyFill="1" applyBorder="1" applyAlignment="1" applyProtection="1">
      <alignment horizontal="right" vertical="center"/>
      <protection locked="0"/>
    </xf>
    <xf numFmtId="4" fontId="38" fillId="0" borderId="14" xfId="42" applyNumberFormat="1" applyFont="1" applyFill="1" applyBorder="1" applyAlignment="1" applyProtection="1">
      <alignment vertical="center"/>
      <protection/>
    </xf>
    <xf numFmtId="3" fontId="38" fillId="0" borderId="14" xfId="42" applyNumberFormat="1" applyFont="1" applyFill="1" applyBorder="1" applyAlignment="1" applyProtection="1">
      <alignment horizontal="right" vertical="center"/>
      <protection/>
    </xf>
    <xf numFmtId="4" fontId="37" fillId="0" borderId="14" xfId="42" applyNumberFormat="1" applyFont="1" applyFill="1" applyBorder="1" applyAlignment="1" applyProtection="1">
      <alignment vertical="center"/>
      <protection/>
    </xf>
    <xf numFmtId="3" fontId="37" fillId="0" borderId="14" xfId="0" applyNumberFormat="1" applyFont="1" applyFill="1" applyBorder="1" applyAlignment="1">
      <alignment horizontal="right" vertical="center"/>
    </xf>
    <xf numFmtId="190" fontId="35" fillId="33" borderId="19" xfId="0" applyNumberFormat="1" applyFont="1" applyFill="1" applyBorder="1" applyAlignment="1" applyProtection="1">
      <alignment horizontal="center" vertical="center"/>
      <protection/>
    </xf>
    <xf numFmtId="190" fontId="28" fillId="33" borderId="19" xfId="0" applyNumberFormat="1" applyFont="1" applyFill="1" applyBorder="1" applyAlignment="1">
      <alignment horizontal="center"/>
    </xf>
    <xf numFmtId="190" fontId="28" fillId="33" borderId="20" xfId="0" applyNumberFormat="1" applyFont="1" applyFill="1" applyBorder="1" applyAlignment="1">
      <alignment horizontal="center"/>
    </xf>
    <xf numFmtId="4" fontId="24" fillId="0" borderId="29" xfId="0" applyNumberFormat="1" applyFont="1" applyFill="1" applyBorder="1" applyAlignment="1" applyProtection="1">
      <alignment horizontal="center" wrapText="1"/>
      <protection/>
    </xf>
    <xf numFmtId="0" fontId="24" fillId="0" borderId="29" xfId="0" applyFont="1" applyFill="1" applyBorder="1" applyAlignment="1" applyProtection="1">
      <alignment horizontal="center" wrapText="1"/>
      <protection/>
    </xf>
    <xf numFmtId="0" fontId="24" fillId="0" borderId="19" xfId="0" applyFont="1" applyFill="1" applyBorder="1" applyAlignment="1" applyProtection="1">
      <alignment horizontal="center" wrapText="1"/>
      <protection/>
    </xf>
    <xf numFmtId="3" fontId="24" fillId="0" borderId="29" xfId="0" applyNumberFormat="1" applyFont="1" applyFill="1" applyBorder="1" applyAlignment="1" applyProtection="1">
      <alignment horizontal="center" wrapText="1"/>
      <protection/>
    </xf>
    <xf numFmtId="2" fontId="24" fillId="0" borderId="29" xfId="0" applyNumberFormat="1" applyFont="1" applyFill="1" applyBorder="1" applyAlignment="1" applyProtection="1">
      <alignment horizontal="center" wrapText="1"/>
      <protection/>
    </xf>
    <xf numFmtId="2" fontId="24" fillId="0" borderId="37" xfId="0" applyNumberFormat="1" applyFont="1" applyFill="1" applyBorder="1" applyAlignment="1" applyProtection="1">
      <alignment horizontal="center" wrapText="1"/>
      <protection/>
    </xf>
    <xf numFmtId="43" fontId="24" fillId="0" borderId="28" xfId="40" applyFont="1" applyFill="1" applyBorder="1" applyAlignment="1" applyProtection="1">
      <alignment horizontal="center"/>
      <protection/>
    </xf>
    <xf numFmtId="43" fontId="24" fillId="0" borderId="38" xfId="40" applyFont="1" applyFill="1" applyBorder="1" applyAlignment="1" applyProtection="1">
      <alignment horizontal="center"/>
      <protection/>
    </xf>
    <xf numFmtId="190" fontId="31" fillId="0" borderId="20" xfId="0" applyNumberFormat="1" applyFont="1" applyFill="1" applyBorder="1" applyAlignment="1" applyProtection="1">
      <alignment horizontal="center" vertical="center" wrapText="1"/>
      <protection/>
    </xf>
    <xf numFmtId="190" fontId="32" fillId="0" borderId="39" xfId="0" applyNumberFormat="1" applyFont="1" applyBorder="1" applyAlignment="1">
      <alignment horizontal="center" vertical="center" wrapText="1"/>
    </xf>
    <xf numFmtId="190" fontId="32" fillId="0" borderId="40" xfId="0" applyNumberFormat="1" applyFont="1" applyBorder="1" applyAlignment="1">
      <alignment horizontal="center" vertical="center" wrapText="1"/>
    </xf>
    <xf numFmtId="190" fontId="32" fillId="0" borderId="0" xfId="0" applyNumberFormat="1" applyFont="1" applyAlignment="1">
      <alignment horizontal="center" vertical="center" wrapText="1"/>
    </xf>
    <xf numFmtId="190" fontId="32" fillId="0" borderId="0" xfId="0" applyNumberFormat="1" applyFont="1" applyBorder="1" applyAlignment="1">
      <alignment horizontal="center" vertical="center" wrapText="1"/>
    </xf>
    <xf numFmtId="190" fontId="32" fillId="0" borderId="16" xfId="0" applyNumberFormat="1" applyFont="1" applyBorder="1" applyAlignment="1">
      <alignment horizontal="center" vertical="center" wrapText="1"/>
    </xf>
    <xf numFmtId="190" fontId="32" fillId="0" borderId="23" xfId="0" applyNumberFormat="1" applyFont="1" applyBorder="1" applyAlignment="1">
      <alignment horizontal="center" vertical="center" wrapText="1"/>
    </xf>
    <xf numFmtId="190" fontId="31" fillId="0" borderId="18" xfId="0" applyNumberFormat="1" applyFont="1" applyFill="1" applyBorder="1" applyAlignment="1" applyProtection="1">
      <alignment horizontal="center" vertical="center" wrapText="1"/>
      <protection/>
    </xf>
    <xf numFmtId="190" fontId="32" fillId="0" borderId="41" xfId="0" applyNumberFormat="1" applyFont="1" applyBorder="1" applyAlignment="1">
      <alignment horizontal="center" vertical="center" wrapText="1"/>
    </xf>
    <xf numFmtId="190" fontId="24" fillId="0" borderId="29" xfId="0" applyNumberFormat="1" applyFont="1" applyFill="1" applyBorder="1" applyAlignment="1" applyProtection="1">
      <alignment horizontal="center" wrapText="1"/>
      <protection/>
    </xf>
    <xf numFmtId="190" fontId="24" fillId="0" borderId="19" xfId="0" applyNumberFormat="1" applyFont="1" applyFill="1" applyBorder="1" applyAlignment="1" applyProtection="1">
      <alignment horizontal="center" wrapText="1"/>
      <protection/>
    </xf>
    <xf numFmtId="0" fontId="24" fillId="0" borderId="19" xfId="0" applyFont="1" applyFill="1" applyBorder="1" applyAlignment="1" applyProtection="1">
      <alignment horizontal="center"/>
      <protection/>
    </xf>
    <xf numFmtId="190" fontId="12" fillId="33" borderId="16" xfId="0" applyNumberFormat="1" applyFont="1" applyFill="1" applyBorder="1" applyAlignment="1">
      <alignment horizontal="center" vertical="center"/>
    </xf>
    <xf numFmtId="190" fontId="12" fillId="33" borderId="23" xfId="0" applyNumberFormat="1" applyFont="1" applyFill="1" applyBorder="1" applyAlignment="1">
      <alignment horizontal="center" vertical="center"/>
    </xf>
    <xf numFmtId="190" fontId="12" fillId="33" borderId="17" xfId="0" applyNumberFormat="1" applyFont="1" applyFill="1" applyBorder="1" applyAlignment="1">
      <alignment horizontal="center" vertical="center"/>
    </xf>
    <xf numFmtId="0" fontId="31" fillId="0" borderId="20" xfId="0" applyFont="1" applyFill="1" applyBorder="1" applyAlignment="1" applyProtection="1">
      <alignment horizontal="left" vertical="center" wrapText="1"/>
      <protection/>
    </xf>
    <xf numFmtId="0" fontId="32" fillId="0" borderId="39" xfId="0" applyFont="1" applyBorder="1" applyAlignment="1">
      <alignment horizontal="left" vertical="center" wrapText="1"/>
    </xf>
    <xf numFmtId="0" fontId="32" fillId="0" borderId="40" xfId="0" applyFont="1" applyBorder="1" applyAlignment="1">
      <alignment horizontal="left" vertical="center" wrapText="1"/>
    </xf>
    <xf numFmtId="0" fontId="32" fillId="0" borderId="0" xfId="0" applyFont="1" applyAlignment="1">
      <alignment horizontal="left" vertical="center" wrapText="1"/>
    </xf>
    <xf numFmtId="0" fontId="32" fillId="0" borderId="0" xfId="0" applyFont="1" applyBorder="1" applyAlignment="1">
      <alignment horizontal="left" vertical="center" wrapText="1"/>
    </xf>
    <xf numFmtId="0" fontId="32" fillId="0" borderId="16" xfId="0" applyFont="1" applyBorder="1" applyAlignment="1">
      <alignment horizontal="left" vertical="center" wrapText="1"/>
    </xf>
    <xf numFmtId="0" fontId="32" fillId="0" borderId="23" xfId="0" applyFont="1" applyBorder="1" applyAlignment="1">
      <alignment horizontal="left" vertical="center" wrapText="1"/>
    </xf>
    <xf numFmtId="0" fontId="32" fillId="0" borderId="39" xfId="0" applyFont="1" applyBorder="1" applyAlignment="1">
      <alignment vertical="center" wrapText="1"/>
    </xf>
    <xf numFmtId="0" fontId="32" fillId="0" borderId="40" xfId="0" applyFont="1" applyBorder="1" applyAlignment="1">
      <alignment vertical="center" wrapText="1"/>
    </xf>
    <xf numFmtId="0" fontId="32" fillId="0" borderId="0" xfId="0" applyFont="1" applyAlignment="1">
      <alignment vertical="center" wrapText="1"/>
    </xf>
    <xf numFmtId="0" fontId="32" fillId="0" borderId="0" xfId="0" applyFont="1" applyBorder="1" applyAlignment="1">
      <alignment vertical="center" wrapText="1"/>
    </xf>
    <xf numFmtId="0" fontId="32" fillId="0" borderId="16" xfId="0" applyFont="1" applyBorder="1" applyAlignment="1">
      <alignment vertical="center" wrapText="1"/>
    </xf>
    <xf numFmtId="0" fontId="32" fillId="0" borderId="23" xfId="0" applyFont="1" applyBorder="1" applyAlignment="1">
      <alignment vertical="center" wrapText="1"/>
    </xf>
    <xf numFmtId="0" fontId="12" fillId="33" borderId="16" xfId="0" applyFont="1" applyFill="1" applyBorder="1" applyAlignment="1">
      <alignment horizontal="center" vertical="center"/>
    </xf>
    <xf numFmtId="0" fontId="12" fillId="33" borderId="23" xfId="0" applyFont="1" applyFill="1" applyBorder="1" applyAlignment="1">
      <alignment horizontal="center" vertical="center"/>
    </xf>
    <xf numFmtId="0" fontId="12" fillId="33" borderId="17" xfId="0" applyFont="1" applyFill="1" applyBorder="1" applyAlignment="1">
      <alignment horizontal="center" vertical="center"/>
    </xf>
    <xf numFmtId="2" fontId="36" fillId="33" borderId="19" xfId="0" applyNumberFormat="1" applyFont="1" applyFill="1" applyBorder="1" applyAlignment="1" applyProtection="1">
      <alignment horizontal="center" vertical="center"/>
      <protection/>
    </xf>
    <xf numFmtId="2" fontId="28" fillId="33" borderId="19" xfId="0" applyNumberFormat="1" applyFont="1" applyFill="1" applyBorder="1" applyAlignment="1">
      <alignment/>
    </xf>
    <xf numFmtId="2" fontId="28" fillId="33" borderId="20" xfId="0" applyNumberFormat="1" applyFont="1" applyFill="1" applyBorder="1" applyAlignment="1">
      <alignment/>
    </xf>
    <xf numFmtId="193" fontId="24" fillId="0" borderId="29" xfId="0" applyNumberFormat="1" applyFont="1" applyFill="1" applyBorder="1" applyAlignment="1" applyProtection="1">
      <alignment horizontal="center" wrapText="1"/>
      <protection/>
    </xf>
    <xf numFmtId="185" fontId="24" fillId="0" borderId="29" xfId="0" applyNumberFormat="1" applyFont="1" applyFill="1" applyBorder="1" applyAlignment="1" applyProtection="1">
      <alignment horizontal="center" wrapText="1"/>
      <protection/>
    </xf>
    <xf numFmtId="193" fontId="24" fillId="0" borderId="30" xfId="0" applyNumberFormat="1" applyFont="1" applyFill="1" applyBorder="1" applyAlignment="1" applyProtection="1">
      <alignment horizontal="center" wrapText="1"/>
      <protection/>
    </xf>
    <xf numFmtId="0" fontId="31" fillId="0" borderId="18" xfId="0" applyFont="1" applyFill="1" applyBorder="1" applyAlignment="1" applyProtection="1">
      <alignment horizontal="left" vertical="center" wrapText="1"/>
      <protection/>
    </xf>
    <xf numFmtId="0" fontId="32" fillId="0" borderId="41" xfId="0" applyFont="1" applyBorder="1" applyAlignment="1">
      <alignment horizontal="left" vertical="center" wrapText="1"/>
    </xf>
    <xf numFmtId="43" fontId="24" fillId="0" borderId="31" xfId="40" applyFont="1" applyFill="1" applyBorder="1" applyAlignment="1" applyProtection="1">
      <alignment horizontal="center"/>
      <protection/>
    </xf>
    <xf numFmtId="190" fontId="24" fillId="0" borderId="14" xfId="0" applyNumberFormat="1" applyFont="1" applyFill="1" applyBorder="1" applyAlignment="1" applyProtection="1">
      <alignment horizontal="center" wrapText="1"/>
      <protection/>
    </xf>
    <xf numFmtId="0" fontId="24" fillId="0" borderId="14" xfId="0" applyFont="1" applyFill="1" applyBorder="1" applyAlignment="1" applyProtection="1">
      <alignment horizontal="center"/>
      <protection/>
    </xf>
    <xf numFmtId="0" fontId="24" fillId="0" borderId="14" xfId="0" applyFont="1" applyFill="1" applyBorder="1" applyAlignment="1" applyProtection="1">
      <alignment horizontal="center" wrapText="1"/>
      <protection/>
    </xf>
  </cellXfs>
  <cellStyles count="55">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Çıkış" xfId="44"/>
    <cellStyle name="Giriş" xfId="45"/>
    <cellStyle name="Hesaplama" xfId="46"/>
    <cellStyle name="İşaretli Hücre" xfId="47"/>
    <cellStyle name="İyi" xfId="48"/>
    <cellStyle name="Followed Hyperlink" xfId="49"/>
    <cellStyle name="Hyperlink" xfId="50"/>
    <cellStyle name="Kötü" xfId="51"/>
    <cellStyle name="Normal 2" xfId="52"/>
    <cellStyle name="Normal 2 2" xfId="53"/>
    <cellStyle name="Normal_1-7Şubat,2008" xfId="54"/>
    <cellStyle name="Not" xfId="55"/>
    <cellStyle name="Nötr" xfId="56"/>
    <cellStyle name="Currency" xfId="57"/>
    <cellStyle name="Currency [0]" xfId="58"/>
    <cellStyle name="Toplam" xfId="59"/>
    <cellStyle name="Uyarı Metni" xfId="60"/>
    <cellStyle name="Vurgu1" xfId="61"/>
    <cellStyle name="Vurgu2" xfId="62"/>
    <cellStyle name="Vurgu3" xfId="63"/>
    <cellStyle name="Vurgu4" xfId="64"/>
    <cellStyle name="Vurgu5" xfId="65"/>
    <cellStyle name="Vurgu6" xfId="66"/>
    <cellStyle name="Percent" xfId="67"/>
    <cellStyle name="Yüzde 2"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fLocksText="0">
      <xdr:nvSpPr>
        <xdr:cNvPr id="1" name="Text Box 1"/>
        <xdr:cNvSpPr txBox="1">
          <a:spLocks noChangeArrowheads="1"/>
        </xdr:cNvSpPr>
      </xdr:nvSpPr>
      <xdr:spPr>
        <a:xfrm>
          <a:off x="0" y="0"/>
          <a:ext cx="190309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466725</xdr:colOff>
      <xdr:row>0</xdr:row>
      <xdr:rowOff>0</xdr:rowOff>
    </xdr:to>
    <xdr:sp fLocksText="0">
      <xdr:nvSpPr>
        <xdr:cNvPr id="2" name="Text Box 2"/>
        <xdr:cNvSpPr txBox="1">
          <a:spLocks noChangeArrowheads="1"/>
        </xdr:cNvSpPr>
      </xdr:nvSpPr>
      <xdr:spPr>
        <a:xfrm>
          <a:off x="16421100" y="0"/>
          <a:ext cx="26003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114300</xdr:rowOff>
    </xdr:from>
    <xdr:to>
      <xdr:col>12</xdr:col>
      <xdr:colOff>533400</xdr:colOff>
      <xdr:row>0</xdr:row>
      <xdr:rowOff>523875</xdr:rowOff>
    </xdr:to>
    <xdr:sp>
      <xdr:nvSpPr>
        <xdr:cNvPr id="3" name="Text Box 5"/>
        <xdr:cNvSpPr txBox="1">
          <a:spLocks noChangeArrowheads="1"/>
        </xdr:cNvSpPr>
      </xdr:nvSpPr>
      <xdr:spPr>
        <a:xfrm>
          <a:off x="38100" y="114300"/>
          <a:ext cx="12601575" cy="409575"/>
        </a:xfrm>
        <a:prstGeom prst="rect">
          <a:avLst/>
        </a:prstGeom>
        <a:solidFill>
          <a:srgbClr val="C0C0C0"/>
        </a:solidFill>
        <a:ln w="38100" cmpd="dbl">
          <a:noFill/>
        </a:ln>
      </xdr:spPr>
      <xdr:txBody>
        <a:bodyPr vertOverflow="clip" wrap="square" lIns="54864" tIns="41148" rIns="0" bIns="41148" anchor="ctr"/>
        <a:p>
          <a:pPr algn="l">
            <a:defRPr/>
          </a:pPr>
          <a:r>
            <a:rPr lang="en-US" cap="none" sz="2400" b="1" i="0" u="none" baseline="0">
              <a:solidFill>
                <a:srgbClr val="000000"/>
              </a:solidFill>
              <a:latin typeface="AcidSansRegular"/>
              <a:ea typeface="AcidSansRegular"/>
              <a:cs typeface="AcidSansRegular"/>
            </a:rPr>
            <a:t>TÜRK</a:t>
          </a:r>
          <a:r>
            <a:rPr lang="en-US" cap="none" sz="2400" b="1" i="0" u="none" baseline="0">
              <a:solidFill>
                <a:srgbClr val="000000"/>
              </a:solidFill>
              <a:latin typeface="Arial"/>
              <a:ea typeface="Arial"/>
              <a:cs typeface="Arial"/>
            </a:rPr>
            <a:t>İ</a:t>
          </a:r>
          <a:r>
            <a:rPr lang="en-US" cap="none" sz="2400" b="1" i="0" u="none" baseline="0">
              <a:solidFill>
                <a:srgbClr val="000000"/>
              </a:solidFill>
              <a:latin typeface="AcidSansRegular"/>
              <a:ea typeface="AcidSansRegular"/>
              <a:cs typeface="AcidSansRegular"/>
            </a:rPr>
            <a:t>YE'S WEEKEND MARKET DATA</a:t>
          </a:r>
          <a:r>
            <a:rPr lang="en-US" cap="none" sz="2800" b="1" i="0" u="none" baseline="0">
              <a:solidFill>
                <a:srgbClr val="000000"/>
              </a:solidFill>
              <a:latin typeface="AcidSansRegular"/>
              <a:ea typeface="AcidSansRegular"/>
              <a:cs typeface="AcidSansRegular"/>
            </a:rPr>
            <a:t> </a:t>
          </a:r>
          <a:r>
            <a:rPr lang="en-US" cap="none" sz="1400" b="0" i="0" u="none" baseline="0">
              <a:solidFill>
                <a:srgbClr val="000000"/>
              </a:solidFill>
              <a:latin typeface="AcidSansRegular"/>
              <a:ea typeface="AcidSansRegular"/>
              <a:cs typeface="AcidSansRegular"/>
            </a:rPr>
            <a:t>WEEKEND BOX OFFICE &amp; ADMISSION REPORT</a:t>
          </a:r>
        </a:p>
      </xdr:txBody>
    </xdr:sp>
    <xdr:clientData/>
  </xdr:twoCellAnchor>
  <xdr:twoCellAnchor>
    <xdr:from>
      <xdr:col>13</xdr:col>
      <xdr:colOff>28575</xdr:colOff>
      <xdr:row>0</xdr:row>
      <xdr:rowOff>114300</xdr:rowOff>
    </xdr:from>
    <xdr:to>
      <xdr:col>21</xdr:col>
      <xdr:colOff>457200</xdr:colOff>
      <xdr:row>0</xdr:row>
      <xdr:rowOff>533400</xdr:rowOff>
    </xdr:to>
    <xdr:sp fLocksText="0">
      <xdr:nvSpPr>
        <xdr:cNvPr id="4" name="Text Box 6"/>
        <xdr:cNvSpPr txBox="1">
          <a:spLocks noChangeArrowheads="1"/>
        </xdr:cNvSpPr>
      </xdr:nvSpPr>
      <xdr:spPr>
        <a:xfrm>
          <a:off x="12715875" y="114300"/>
          <a:ext cx="6296025" cy="428625"/>
        </a:xfrm>
        <a:prstGeom prst="rect">
          <a:avLst/>
        </a:prstGeom>
        <a:solidFill>
          <a:srgbClr val="C0C0C0"/>
        </a:solidFill>
        <a:ln w="12700" cmpd="sng">
          <a:solidFill>
            <a:srgbClr val="000000">
              <a:alpha val="41175"/>
            </a:srgbClr>
          </a:solidFill>
          <a:headEnd type="none"/>
          <a:tailEnd type="none"/>
        </a:ln>
      </xdr:spPr>
      <xdr:txBody>
        <a:bodyPr vertOverflow="clip" wrap="square" lIns="45720" tIns="36576" rIns="45720" bIns="36576" anchor="ctr"/>
        <a:p>
          <a:pPr algn="ctr">
            <a:defRPr/>
          </a:pPr>
          <a:r>
            <a:rPr lang="en-US" cap="none" sz="1800" b="1" i="0" u="none" baseline="0">
              <a:solidFill>
                <a:srgbClr val="900000"/>
              </a:solidFill>
              <a:latin typeface="Administer"/>
              <a:ea typeface="Administer"/>
              <a:cs typeface="Administer"/>
            </a:rPr>
            <a:t>weekend: 07</a:t>
          </a:r>
          <a:r>
            <a:rPr lang="en-US" cap="none" sz="1800" b="1" i="0" u="none" baseline="0">
              <a:solidFill>
                <a:srgbClr val="000000"/>
              </a:solidFill>
              <a:latin typeface="Administer"/>
              <a:ea typeface="Administer"/>
              <a:cs typeface="Administer"/>
            </a:rPr>
            <a:t>  11 - 13 February 2011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fLocksText="0">
      <xdr:nvSpPr>
        <xdr:cNvPr id="1" name="Text Box 1"/>
        <xdr:cNvSpPr txBox="1">
          <a:spLocks noChangeArrowheads="1"/>
        </xdr:cNvSpPr>
      </xdr:nvSpPr>
      <xdr:spPr>
        <a:xfrm>
          <a:off x="0" y="0"/>
          <a:ext cx="114776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2" name="Text Box 2"/>
        <xdr:cNvSpPr txBox="1">
          <a:spLocks noChangeArrowheads="1"/>
        </xdr:cNvSpPr>
      </xdr:nvSpPr>
      <xdr:spPr>
        <a:xfrm>
          <a:off x="9477375" y="0"/>
          <a:ext cx="20002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 name="Text Box 3"/>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 name="Text Box 4"/>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5" name="Text Box 5"/>
        <xdr:cNvSpPr txBox="1">
          <a:spLocks noChangeArrowheads="1"/>
        </xdr:cNvSpPr>
      </xdr:nvSpPr>
      <xdr:spPr>
        <a:xfrm>
          <a:off x="19050" y="0"/>
          <a:ext cx="11306175"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19</xdr:col>
      <xdr:colOff>342900</xdr:colOff>
      <xdr:row>0</xdr:row>
      <xdr:rowOff>0</xdr:rowOff>
    </xdr:from>
    <xdr:to>
      <xdr:col>21</xdr:col>
      <xdr:colOff>361950</xdr:colOff>
      <xdr:row>0</xdr:row>
      <xdr:rowOff>0</xdr:rowOff>
    </xdr:to>
    <xdr:sp fLocksText="0">
      <xdr:nvSpPr>
        <xdr:cNvPr id="6" name="Text Box 6"/>
        <xdr:cNvSpPr txBox="1">
          <a:spLocks noChangeArrowheads="1"/>
        </xdr:cNvSpPr>
      </xdr:nvSpPr>
      <xdr:spPr>
        <a:xfrm>
          <a:off x="9686925" y="0"/>
          <a:ext cx="156210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7" name="Text Box 7"/>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8" name="Text Box 8"/>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9" name="Text Box 9"/>
        <xdr:cNvSpPr txBox="1">
          <a:spLocks noChangeArrowheads="1"/>
        </xdr:cNvSpPr>
      </xdr:nvSpPr>
      <xdr:spPr>
        <a:xfrm>
          <a:off x="19050" y="0"/>
          <a:ext cx="11306175"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14</xdr:col>
      <xdr:colOff>390525</xdr:colOff>
      <xdr:row>0</xdr:row>
      <xdr:rowOff>0</xdr:rowOff>
    </xdr:from>
    <xdr:to>
      <xdr:col>21</xdr:col>
      <xdr:colOff>342900</xdr:colOff>
      <xdr:row>0</xdr:row>
      <xdr:rowOff>0</xdr:rowOff>
    </xdr:to>
    <xdr:sp fLocksText="0">
      <xdr:nvSpPr>
        <xdr:cNvPr id="10" name="Text Box 10"/>
        <xdr:cNvSpPr txBox="1">
          <a:spLocks noChangeArrowheads="1"/>
        </xdr:cNvSpPr>
      </xdr:nvSpPr>
      <xdr:spPr>
        <a:xfrm>
          <a:off x="8134350" y="0"/>
          <a:ext cx="3095625"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23</xdr:col>
      <xdr:colOff>0</xdr:colOff>
      <xdr:row>0</xdr:row>
      <xdr:rowOff>0</xdr:rowOff>
    </xdr:to>
    <xdr:sp fLocksText="0">
      <xdr:nvSpPr>
        <xdr:cNvPr id="11" name="Text Box 11"/>
        <xdr:cNvSpPr txBox="1">
          <a:spLocks noChangeArrowheads="1"/>
        </xdr:cNvSpPr>
      </xdr:nvSpPr>
      <xdr:spPr>
        <a:xfrm>
          <a:off x="0" y="0"/>
          <a:ext cx="114776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12" name="Text Box 12"/>
        <xdr:cNvSpPr txBox="1">
          <a:spLocks noChangeArrowheads="1"/>
        </xdr:cNvSpPr>
      </xdr:nvSpPr>
      <xdr:spPr>
        <a:xfrm>
          <a:off x="9477375" y="0"/>
          <a:ext cx="20002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13" name="Text Box 13"/>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14" name="Text Box 14"/>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342900</xdr:colOff>
      <xdr:row>0</xdr:row>
      <xdr:rowOff>0</xdr:rowOff>
    </xdr:from>
    <xdr:to>
      <xdr:col>21</xdr:col>
      <xdr:colOff>361950</xdr:colOff>
      <xdr:row>0</xdr:row>
      <xdr:rowOff>0</xdr:rowOff>
    </xdr:to>
    <xdr:sp fLocksText="0">
      <xdr:nvSpPr>
        <xdr:cNvPr id="15" name="Text Box 16"/>
        <xdr:cNvSpPr txBox="1">
          <a:spLocks noChangeArrowheads="1"/>
        </xdr:cNvSpPr>
      </xdr:nvSpPr>
      <xdr:spPr>
        <a:xfrm>
          <a:off x="9686925" y="0"/>
          <a:ext cx="156210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16" name="Text Box 17"/>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17" name="Text Box 18"/>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428625</xdr:colOff>
      <xdr:row>0</xdr:row>
      <xdr:rowOff>0</xdr:rowOff>
    </xdr:to>
    <xdr:sp>
      <xdr:nvSpPr>
        <xdr:cNvPr id="18" name="Text Box 19"/>
        <xdr:cNvSpPr txBox="1">
          <a:spLocks noChangeArrowheads="1"/>
        </xdr:cNvSpPr>
      </xdr:nvSpPr>
      <xdr:spPr>
        <a:xfrm>
          <a:off x="19050" y="0"/>
          <a:ext cx="1129665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21</xdr:col>
      <xdr:colOff>428625</xdr:colOff>
      <xdr:row>0</xdr:row>
      <xdr:rowOff>0</xdr:rowOff>
    </xdr:to>
    <xdr:sp>
      <xdr:nvSpPr>
        <xdr:cNvPr id="19" name="Text Box 21"/>
        <xdr:cNvSpPr txBox="1">
          <a:spLocks noChangeArrowheads="1"/>
        </xdr:cNvSpPr>
      </xdr:nvSpPr>
      <xdr:spPr>
        <a:xfrm>
          <a:off x="19050" y="0"/>
          <a:ext cx="11296650"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20</xdr:col>
      <xdr:colOff>400050</xdr:colOff>
      <xdr:row>0</xdr:row>
      <xdr:rowOff>0</xdr:rowOff>
    </xdr:from>
    <xdr:to>
      <xdr:col>21</xdr:col>
      <xdr:colOff>428625</xdr:colOff>
      <xdr:row>0</xdr:row>
      <xdr:rowOff>0</xdr:rowOff>
    </xdr:to>
    <xdr:sp fLocksText="0">
      <xdr:nvSpPr>
        <xdr:cNvPr id="20" name="Text Box 22"/>
        <xdr:cNvSpPr txBox="1">
          <a:spLocks noChangeArrowheads="1"/>
        </xdr:cNvSpPr>
      </xdr:nvSpPr>
      <xdr:spPr>
        <a:xfrm>
          <a:off x="10658475" y="0"/>
          <a:ext cx="657225"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fLocksText="0">
      <xdr:nvSpPr>
        <xdr:cNvPr id="21" name="Text Box 23"/>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2" name="Text Box 24"/>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3" name="Text Box 27"/>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4" name="Text Box 28"/>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5" name="Text Box 31"/>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6" name="Text Box 32"/>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7" name="Text Box 35"/>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8" name="Text Box 36"/>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9" name="Text Box 39"/>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0" name="Text Box 40"/>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1" name="Text Box 43"/>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2" name="Text Box 44"/>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3" name="Text Box 47"/>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4" name="Text Box 48"/>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5" name="Text Box 51"/>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6" name="Text Box 52"/>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7" name="Text Box 55"/>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8" name="Text Box 56"/>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66</xdr:row>
      <xdr:rowOff>76200</xdr:rowOff>
    </xdr:from>
    <xdr:to>
      <xdr:col>42</xdr:col>
      <xdr:colOff>104775</xdr:colOff>
      <xdr:row>75</xdr:row>
      <xdr:rowOff>38100</xdr:rowOff>
    </xdr:to>
    <xdr:sp>
      <xdr:nvSpPr>
        <xdr:cNvPr id="39" name="Text Box 57"/>
        <xdr:cNvSpPr txBox="1">
          <a:spLocks noChangeArrowheads="1"/>
        </xdr:cNvSpPr>
      </xdr:nvSpPr>
      <xdr:spPr>
        <a:xfrm>
          <a:off x="19050" y="12753975"/>
          <a:ext cx="17021175" cy="1419225"/>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22</xdr:col>
      <xdr:colOff>0</xdr:colOff>
      <xdr:row>0</xdr:row>
      <xdr:rowOff>0</xdr:rowOff>
    </xdr:to>
    <xdr:sp fLocksText="0">
      <xdr:nvSpPr>
        <xdr:cNvPr id="40" name="Text Box 59"/>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1" name="Text Box 60"/>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2" name="Text Box 63"/>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3" name="Text Box 64"/>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4" name="Text Box 67"/>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5" name="Text Box 68"/>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114300</xdr:rowOff>
    </xdr:from>
    <xdr:to>
      <xdr:col>13</xdr:col>
      <xdr:colOff>866775</xdr:colOff>
      <xdr:row>1</xdr:row>
      <xdr:rowOff>238125</xdr:rowOff>
    </xdr:to>
    <xdr:sp>
      <xdr:nvSpPr>
        <xdr:cNvPr id="46" name="Text Box 71"/>
        <xdr:cNvSpPr txBox="1">
          <a:spLocks noChangeArrowheads="1"/>
        </xdr:cNvSpPr>
      </xdr:nvSpPr>
      <xdr:spPr>
        <a:xfrm>
          <a:off x="28575" y="114300"/>
          <a:ext cx="7639050" cy="714375"/>
        </a:xfrm>
        <a:prstGeom prst="rect">
          <a:avLst/>
        </a:prstGeom>
        <a:solidFill>
          <a:srgbClr val="C0C0C0"/>
        </a:solidFill>
        <a:ln w="38100" cmpd="dbl">
          <a:noFill/>
        </a:ln>
      </xdr:spPr>
      <xdr:txBody>
        <a:bodyPr vertOverflow="clip" wrap="square" lIns="36576" tIns="32004" rIns="0" bIns="32004" anchor="ctr"/>
        <a:p>
          <a:pPr algn="l">
            <a:defRPr/>
          </a:pPr>
          <a:r>
            <a:rPr lang="en-US" cap="none" sz="1600" b="1" i="0" u="none" baseline="0">
              <a:solidFill>
                <a:srgbClr val="000000"/>
              </a:solidFill>
              <a:latin typeface="AcidSansRegular"/>
              <a:ea typeface="AcidSansRegular"/>
              <a:cs typeface="AcidSansRegular"/>
            </a:rPr>
            <a:t>TÜRK</a:t>
          </a:r>
          <a:r>
            <a:rPr lang="en-US" cap="none" sz="1600" b="1" i="0" u="none" baseline="0">
              <a:solidFill>
                <a:srgbClr val="000000"/>
              </a:solidFill>
              <a:latin typeface="Arial"/>
              <a:ea typeface="Arial"/>
              <a:cs typeface="Arial"/>
            </a:rPr>
            <a:t>İ</a:t>
          </a:r>
          <a:r>
            <a:rPr lang="en-US" cap="none" sz="1600" b="1" i="0" u="none" baseline="0">
              <a:solidFill>
                <a:srgbClr val="000000"/>
              </a:solidFill>
              <a:latin typeface="AcidSansRegular"/>
              <a:ea typeface="AcidSansRegular"/>
              <a:cs typeface="AcidSansRegular"/>
            </a:rPr>
            <a:t>YE'S WEEKEND MARKET DATA</a:t>
          </a:r>
          <a:r>
            <a:rPr lang="en-US" cap="none" sz="2000" b="1" i="0" u="none" baseline="0">
              <a:solidFill>
                <a:srgbClr val="000000"/>
              </a:solidFill>
              <a:latin typeface="AcidSansRegular"/>
              <a:ea typeface="AcidSansRegular"/>
              <a:cs typeface="AcidSansRegular"/>
            </a:rPr>
            <a:t> </a:t>
          </a:r>
          <a:r>
            <a:rPr lang="en-US" cap="none" sz="1200" b="0" i="0" u="none" baseline="0">
              <a:solidFill>
                <a:srgbClr val="000000"/>
              </a:solidFill>
              <a:latin typeface="AcidSansRegular"/>
              <a:ea typeface="AcidSansRegular"/>
              <a:cs typeface="AcidSansRegular"/>
            </a:rPr>
            <a:t>WEEKEND BOX OFFICE &amp; ADMISSION REPORT</a:t>
          </a:r>
          <a:r>
            <a:rPr lang="en-US" cap="none" sz="1600" b="0" i="0" u="none" baseline="0">
              <a:solidFill>
                <a:srgbClr val="000000"/>
              </a:solidFill>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14</xdr:col>
      <xdr:colOff>47625</xdr:colOff>
      <xdr:row>0</xdr:row>
      <xdr:rowOff>114300</xdr:rowOff>
    </xdr:from>
    <xdr:to>
      <xdr:col>21</xdr:col>
      <xdr:colOff>400050</xdr:colOff>
      <xdr:row>1</xdr:row>
      <xdr:rowOff>228600</xdr:rowOff>
    </xdr:to>
    <xdr:sp fLocksText="0">
      <xdr:nvSpPr>
        <xdr:cNvPr id="47" name="Text Box 72"/>
        <xdr:cNvSpPr txBox="1">
          <a:spLocks noChangeArrowheads="1"/>
        </xdr:cNvSpPr>
      </xdr:nvSpPr>
      <xdr:spPr>
        <a:xfrm>
          <a:off x="7791450" y="114300"/>
          <a:ext cx="3495675" cy="704850"/>
        </a:xfrm>
        <a:prstGeom prst="rect">
          <a:avLst/>
        </a:prstGeom>
        <a:solidFill>
          <a:srgbClr val="C0C0C0"/>
        </a:solidFill>
        <a:ln w="12700" cmpd="sng">
          <a:solidFill>
            <a:srgbClr val="000000">
              <a:alpha val="41175"/>
            </a:srgbClr>
          </a:solidFill>
          <a:headEnd type="none"/>
          <a:tailEnd type="none"/>
        </a:ln>
      </xdr:spPr>
      <xdr:txBody>
        <a:bodyPr vertOverflow="clip" wrap="square" lIns="0" tIns="36576" rIns="45720" bIns="36576" anchor="ctr"/>
        <a:p>
          <a:pPr algn="r">
            <a:defRPr/>
          </a:pPr>
          <a:r>
            <a:rPr lang="en-US" cap="none" sz="1800" b="0" i="0" u="none" baseline="0">
              <a:solidFill>
                <a:srgbClr val="900000"/>
              </a:solidFill>
              <a:latin typeface="Administer"/>
              <a:ea typeface="Administer"/>
              <a:cs typeface="Administer"/>
            </a:rPr>
            <a:t>weekend: 07</a:t>
          </a:r>
          <a:r>
            <a:rPr lang="en-US" cap="none" sz="1800" b="0" i="0" u="none" baseline="0">
              <a:solidFill>
                <a:srgbClr val="000000"/>
              </a:solidFill>
              <a:latin typeface="Administer"/>
              <a:ea typeface="Administer"/>
              <a:cs typeface="Administer"/>
            </a:rPr>
            <a:t>
</a:t>
          </a:r>
          <a:r>
            <a:rPr lang="en-US" cap="none" sz="1800" b="0" i="0" u="none" baseline="0">
              <a:solidFill>
                <a:srgbClr val="000000"/>
              </a:solidFill>
              <a:latin typeface="Administer"/>
              <a:ea typeface="Administer"/>
              <a:cs typeface="Administer"/>
            </a:rPr>
            <a:t>11 - 13 February 2011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V55"/>
  <sheetViews>
    <sheetView tabSelected="1" zoomScale="65" zoomScaleNormal="65" zoomScalePageLayoutView="0" workbookViewId="0" topLeftCell="A1">
      <selection activeCell="A13" sqref="A13:IV13"/>
    </sheetView>
  </sheetViews>
  <sheetFormatPr defaultColWidth="4.421875" defaultRowHeight="12.75"/>
  <cols>
    <col min="1" max="1" width="3.7109375" style="86" bestFit="1" customWidth="1"/>
    <col min="2" max="2" width="63.7109375" style="15" bestFit="1" customWidth="1"/>
    <col min="3" max="3" width="9.421875" style="16" bestFit="1" customWidth="1"/>
    <col min="4" max="4" width="23.00390625" style="6" bestFit="1" customWidth="1"/>
    <col min="5" max="5" width="7.421875" style="17" bestFit="1" customWidth="1"/>
    <col min="6" max="6" width="8.28125" style="17" bestFit="1" customWidth="1"/>
    <col min="7" max="7" width="8.7109375" style="17" customWidth="1"/>
    <col min="8" max="8" width="13.28125" style="57" bestFit="1" customWidth="1"/>
    <col min="9" max="9" width="8.7109375" style="67" bestFit="1" customWidth="1"/>
    <col min="10" max="10" width="13.28125" style="57" bestFit="1" customWidth="1"/>
    <col min="11" max="11" width="8.7109375" style="67" bestFit="1" customWidth="1"/>
    <col min="12" max="12" width="13.28125" style="57" bestFit="1" customWidth="1"/>
    <col min="13" max="13" width="8.7109375" style="67" bestFit="1" customWidth="1"/>
    <col min="14" max="14" width="13.7109375" style="62" bestFit="1" customWidth="1"/>
    <col min="15" max="15" width="8.7109375" style="72" bestFit="1" customWidth="1"/>
    <col min="16" max="16" width="9.57421875" style="73" bestFit="1" customWidth="1"/>
    <col min="17" max="17" width="7.140625" style="75" bestFit="1" customWidth="1"/>
    <col min="18" max="18" width="14.8515625" style="63" bestFit="1" customWidth="1"/>
    <col min="19" max="19" width="9.140625" style="34" bestFit="1" customWidth="1"/>
    <col min="20" max="20" width="14.421875" style="63" bestFit="1" customWidth="1"/>
    <col min="21" max="21" width="10.421875" style="73" bestFit="1" customWidth="1"/>
    <col min="22" max="22" width="7.140625" style="100" bestFit="1" customWidth="1"/>
    <col min="23" max="23" width="2.57421875" style="49" bestFit="1" customWidth="1"/>
    <col min="24" max="25" width="4.421875" style="6" customWidth="1"/>
    <col min="26" max="26" width="1.8515625" style="6" bestFit="1" customWidth="1"/>
    <col min="27" max="16384" width="4.421875" style="6" customWidth="1"/>
  </cols>
  <sheetData>
    <row r="1" spans="1:23" s="30" customFormat="1" ht="46.5" customHeight="1">
      <c r="A1" s="82"/>
      <c r="B1" s="26"/>
      <c r="C1" s="27"/>
      <c r="D1" s="28"/>
      <c r="E1" s="29"/>
      <c r="F1" s="29"/>
      <c r="G1" s="29"/>
      <c r="H1" s="55"/>
      <c r="I1" s="65"/>
      <c r="J1" s="58"/>
      <c r="K1" s="68"/>
      <c r="L1" s="59"/>
      <c r="M1" s="69"/>
      <c r="N1" s="60"/>
      <c r="O1" s="70"/>
      <c r="P1" s="73"/>
      <c r="Q1" s="75"/>
      <c r="R1" s="63"/>
      <c r="S1" s="34"/>
      <c r="T1" s="63"/>
      <c r="U1" s="73"/>
      <c r="V1" s="100"/>
      <c r="W1" s="49"/>
    </row>
    <row r="2" spans="1:23" s="3" customFormat="1" ht="27.75" thickBot="1">
      <c r="A2" s="243" t="s">
        <v>32</v>
      </c>
      <c r="B2" s="244"/>
      <c r="C2" s="244"/>
      <c r="D2" s="244"/>
      <c r="E2" s="244"/>
      <c r="F2" s="244"/>
      <c r="G2" s="244"/>
      <c r="H2" s="244"/>
      <c r="I2" s="244"/>
      <c r="J2" s="244"/>
      <c r="K2" s="244"/>
      <c r="L2" s="244"/>
      <c r="M2" s="244"/>
      <c r="N2" s="244"/>
      <c r="O2" s="244"/>
      <c r="P2" s="244"/>
      <c r="Q2" s="244"/>
      <c r="R2" s="244"/>
      <c r="S2" s="244"/>
      <c r="T2" s="244"/>
      <c r="U2" s="244"/>
      <c r="V2" s="245"/>
      <c r="W2" s="49"/>
    </row>
    <row r="3" spans="1:23" s="78" customFormat="1" ht="12.75">
      <c r="A3" s="80"/>
      <c r="B3" s="252" t="s">
        <v>16</v>
      </c>
      <c r="C3" s="263" t="s">
        <v>23</v>
      </c>
      <c r="D3" s="247" t="s">
        <v>1</v>
      </c>
      <c r="E3" s="247" t="s">
        <v>27</v>
      </c>
      <c r="F3" s="247" t="s">
        <v>28</v>
      </c>
      <c r="G3" s="247" t="s">
        <v>29</v>
      </c>
      <c r="H3" s="249" t="s">
        <v>2</v>
      </c>
      <c r="I3" s="249"/>
      <c r="J3" s="249" t="s">
        <v>3</v>
      </c>
      <c r="K3" s="249"/>
      <c r="L3" s="249" t="s">
        <v>4</v>
      </c>
      <c r="M3" s="249"/>
      <c r="N3" s="250" t="s">
        <v>30</v>
      </c>
      <c r="O3" s="250"/>
      <c r="P3" s="250"/>
      <c r="Q3" s="250"/>
      <c r="R3" s="246" t="s">
        <v>0</v>
      </c>
      <c r="S3" s="246"/>
      <c r="T3" s="250" t="s">
        <v>17</v>
      </c>
      <c r="U3" s="250"/>
      <c r="V3" s="251"/>
      <c r="W3" s="77"/>
    </row>
    <row r="4" spans="1:23" s="78" customFormat="1" ht="26.25" thickBot="1">
      <c r="A4" s="81"/>
      <c r="B4" s="253"/>
      <c r="C4" s="264"/>
      <c r="D4" s="265"/>
      <c r="E4" s="248"/>
      <c r="F4" s="248"/>
      <c r="G4" s="248"/>
      <c r="H4" s="145" t="s">
        <v>7</v>
      </c>
      <c r="I4" s="146" t="s">
        <v>6</v>
      </c>
      <c r="J4" s="145" t="s">
        <v>7</v>
      </c>
      <c r="K4" s="146" t="s">
        <v>6</v>
      </c>
      <c r="L4" s="145" t="s">
        <v>7</v>
      </c>
      <c r="M4" s="146" t="s">
        <v>6</v>
      </c>
      <c r="N4" s="145" t="s">
        <v>7</v>
      </c>
      <c r="O4" s="146" t="s">
        <v>6</v>
      </c>
      <c r="P4" s="146" t="s">
        <v>18</v>
      </c>
      <c r="Q4" s="147" t="s">
        <v>19</v>
      </c>
      <c r="R4" s="145" t="s">
        <v>7</v>
      </c>
      <c r="S4" s="148" t="s">
        <v>5</v>
      </c>
      <c r="T4" s="145" t="s">
        <v>7</v>
      </c>
      <c r="U4" s="146" t="s">
        <v>6</v>
      </c>
      <c r="V4" s="149" t="s">
        <v>19</v>
      </c>
      <c r="W4" s="77"/>
    </row>
    <row r="5" spans="1:23" s="4" customFormat="1" ht="15.75" customHeight="1">
      <c r="A5" s="83">
        <v>1</v>
      </c>
      <c r="B5" s="150" t="s">
        <v>52</v>
      </c>
      <c r="C5" s="192">
        <v>40578</v>
      </c>
      <c r="D5" s="193" t="s">
        <v>26</v>
      </c>
      <c r="E5" s="193">
        <v>221</v>
      </c>
      <c r="F5" s="193">
        <v>360</v>
      </c>
      <c r="G5" s="193">
        <v>2</v>
      </c>
      <c r="H5" s="194">
        <v>901068</v>
      </c>
      <c r="I5" s="195">
        <v>92658</v>
      </c>
      <c r="J5" s="194">
        <v>1153810</v>
      </c>
      <c r="K5" s="195">
        <v>113105</v>
      </c>
      <c r="L5" s="194">
        <v>1284099</v>
      </c>
      <c r="M5" s="195">
        <v>127378</v>
      </c>
      <c r="N5" s="196">
        <f>+L5+J5+H5</f>
        <v>3338977</v>
      </c>
      <c r="O5" s="197">
        <f>+M5+K5+I5</f>
        <v>333141</v>
      </c>
      <c r="P5" s="195">
        <f>+O5/F5</f>
        <v>925.3916666666667</v>
      </c>
      <c r="Q5" s="198">
        <f aca="true" t="shared" si="0" ref="Q5:Q20">IF(N5&lt;&gt;0,N5/O5,"")</f>
        <v>10.022714106039185</v>
      </c>
      <c r="R5" s="194">
        <v>2817814</v>
      </c>
      <c r="S5" s="199">
        <f aca="true" t="shared" si="1" ref="S5:S45">IF(R5&lt;&gt;0,-(R5-N5)/R5,"")</f>
        <v>0.18495294579415106</v>
      </c>
      <c r="T5" s="194">
        <v>9282520</v>
      </c>
      <c r="U5" s="195">
        <v>954724</v>
      </c>
      <c r="V5" s="200">
        <f aca="true" t="shared" si="2" ref="V5:V45">T5/U5</f>
        <v>9.722726149127915</v>
      </c>
      <c r="W5" s="132">
        <v>1</v>
      </c>
    </row>
    <row r="6" spans="1:23" s="4" customFormat="1" ht="15.75" customHeight="1">
      <c r="A6" s="83">
        <v>2</v>
      </c>
      <c r="B6" s="137" t="s">
        <v>39</v>
      </c>
      <c r="C6" s="152">
        <v>40550</v>
      </c>
      <c r="D6" s="153" t="s">
        <v>26</v>
      </c>
      <c r="E6" s="153">
        <v>355</v>
      </c>
      <c r="F6" s="153">
        <v>296</v>
      </c>
      <c r="G6" s="153">
        <v>6</v>
      </c>
      <c r="H6" s="154">
        <v>335732</v>
      </c>
      <c r="I6" s="155">
        <v>35410</v>
      </c>
      <c r="J6" s="154">
        <v>445604</v>
      </c>
      <c r="K6" s="155">
        <v>46610</v>
      </c>
      <c r="L6" s="154">
        <v>502964</v>
      </c>
      <c r="M6" s="155">
        <v>53111</v>
      </c>
      <c r="N6" s="156">
        <f>+L6+J6+H6</f>
        <v>1284300</v>
      </c>
      <c r="O6" s="157">
        <f>+M6+K6+I6</f>
        <v>135131</v>
      </c>
      <c r="P6" s="155">
        <f>+O6/F6</f>
        <v>456.52364864864865</v>
      </c>
      <c r="Q6" s="136">
        <f t="shared" si="0"/>
        <v>9.504110825791269</v>
      </c>
      <c r="R6" s="154">
        <v>1653373</v>
      </c>
      <c r="S6" s="158">
        <f t="shared" si="1"/>
        <v>-0.22322428151421367</v>
      </c>
      <c r="T6" s="154">
        <v>34079304</v>
      </c>
      <c r="U6" s="155">
        <v>3620440</v>
      </c>
      <c r="V6" s="139">
        <f t="shared" si="2"/>
        <v>9.413028250709859</v>
      </c>
      <c r="W6" s="132">
        <v>1</v>
      </c>
    </row>
    <row r="7" spans="1:23" s="5" customFormat="1" ht="15.75" customHeight="1">
      <c r="A7" s="222">
        <v>3</v>
      </c>
      <c r="B7" s="223" t="s">
        <v>53</v>
      </c>
      <c r="C7" s="224">
        <v>40571</v>
      </c>
      <c r="D7" s="225" t="s">
        <v>24</v>
      </c>
      <c r="E7" s="225">
        <v>364</v>
      </c>
      <c r="F7" s="225">
        <v>322</v>
      </c>
      <c r="G7" s="225">
        <v>3</v>
      </c>
      <c r="H7" s="226">
        <v>296606</v>
      </c>
      <c r="I7" s="227">
        <v>34681</v>
      </c>
      <c r="J7" s="226">
        <v>382955</v>
      </c>
      <c r="K7" s="227">
        <v>42600</v>
      </c>
      <c r="L7" s="226">
        <v>503427.5</v>
      </c>
      <c r="M7" s="227">
        <v>55783</v>
      </c>
      <c r="N7" s="228">
        <f>SUM(H7+J7+L7)</f>
        <v>1182988.5</v>
      </c>
      <c r="O7" s="229">
        <f>SUM(I7+K7+M7)</f>
        <v>133064</v>
      </c>
      <c r="P7" s="227">
        <f aca="true" t="shared" si="3" ref="P7:P45">+O7/F7</f>
        <v>413.2422360248447</v>
      </c>
      <c r="Q7" s="230">
        <f t="shared" si="0"/>
        <v>8.89037230205014</v>
      </c>
      <c r="R7" s="226">
        <v>2696195.5</v>
      </c>
      <c r="S7" s="231">
        <f t="shared" si="1"/>
        <v>-0.5612378627588392</v>
      </c>
      <c r="T7" s="226">
        <v>14671122.75</v>
      </c>
      <c r="U7" s="227">
        <v>1686607</v>
      </c>
      <c r="V7" s="232">
        <f t="shared" si="2"/>
        <v>8.698601837891104</v>
      </c>
      <c r="W7" s="132"/>
    </row>
    <row r="8" spans="1:23" s="5" customFormat="1" ht="15.75" customHeight="1">
      <c r="A8" s="84">
        <v>4</v>
      </c>
      <c r="B8" s="143" t="s">
        <v>54</v>
      </c>
      <c r="C8" s="210">
        <v>40578</v>
      </c>
      <c r="D8" s="211" t="s">
        <v>8</v>
      </c>
      <c r="E8" s="211">
        <v>79</v>
      </c>
      <c r="F8" s="211">
        <v>79</v>
      </c>
      <c r="G8" s="211">
        <v>2</v>
      </c>
      <c r="H8" s="212">
        <v>132247.5</v>
      </c>
      <c r="I8" s="213">
        <v>10270</v>
      </c>
      <c r="J8" s="212">
        <v>193773</v>
      </c>
      <c r="K8" s="213">
        <v>14692</v>
      </c>
      <c r="L8" s="212">
        <v>207121.5</v>
      </c>
      <c r="M8" s="213">
        <v>15863</v>
      </c>
      <c r="N8" s="214">
        <v>533142</v>
      </c>
      <c r="O8" s="215">
        <v>40825</v>
      </c>
      <c r="P8" s="216">
        <f t="shared" si="3"/>
        <v>516.7721518987341</v>
      </c>
      <c r="Q8" s="217">
        <f t="shared" si="0"/>
        <v>13.059203919167176</v>
      </c>
      <c r="R8" s="212">
        <v>770043</v>
      </c>
      <c r="S8" s="218">
        <f t="shared" si="1"/>
        <v>-0.30764645610699665</v>
      </c>
      <c r="T8" s="219">
        <v>1782772.5</v>
      </c>
      <c r="U8" s="220">
        <v>141298</v>
      </c>
      <c r="V8" s="221">
        <f t="shared" si="2"/>
        <v>12.617110645585925</v>
      </c>
      <c r="W8" s="132"/>
    </row>
    <row r="9" spans="1:23" s="5" customFormat="1" ht="15.75" customHeight="1">
      <c r="A9" s="84">
        <v>5</v>
      </c>
      <c r="B9" s="138" t="s">
        <v>55</v>
      </c>
      <c r="C9" s="159">
        <v>40585</v>
      </c>
      <c r="D9" s="160" t="s">
        <v>25</v>
      </c>
      <c r="E9" s="160">
        <v>89</v>
      </c>
      <c r="F9" s="160">
        <v>92</v>
      </c>
      <c r="G9" s="160">
        <v>1</v>
      </c>
      <c r="H9" s="161">
        <v>111165</v>
      </c>
      <c r="I9" s="162">
        <v>10225</v>
      </c>
      <c r="J9" s="161">
        <v>164239</v>
      </c>
      <c r="K9" s="162">
        <v>14396</v>
      </c>
      <c r="L9" s="161">
        <v>177332</v>
      </c>
      <c r="M9" s="162">
        <v>15802</v>
      </c>
      <c r="N9" s="163">
        <f>+H9+J9+L9</f>
        <v>452736</v>
      </c>
      <c r="O9" s="164">
        <f>+I9+K9+M9</f>
        <v>40423</v>
      </c>
      <c r="P9" s="155">
        <f t="shared" si="3"/>
        <v>439.3804347826087</v>
      </c>
      <c r="Q9" s="136">
        <f t="shared" si="0"/>
        <v>11.199960418573584</v>
      </c>
      <c r="R9" s="161"/>
      <c r="S9" s="158">
        <f t="shared" si="1"/>
      </c>
      <c r="T9" s="161">
        <v>452736</v>
      </c>
      <c r="U9" s="162">
        <v>40423</v>
      </c>
      <c r="V9" s="139">
        <f t="shared" si="2"/>
        <v>11.199960418573584</v>
      </c>
      <c r="W9" s="133"/>
    </row>
    <row r="10" spans="1:23" s="5" customFormat="1" ht="15.75" customHeight="1">
      <c r="A10" s="84">
        <v>6</v>
      </c>
      <c r="B10" s="137" t="s">
        <v>49</v>
      </c>
      <c r="C10" s="152">
        <v>40571</v>
      </c>
      <c r="D10" s="153" t="s">
        <v>26</v>
      </c>
      <c r="E10" s="153">
        <v>200</v>
      </c>
      <c r="F10" s="153">
        <v>177</v>
      </c>
      <c r="G10" s="153">
        <v>3</v>
      </c>
      <c r="H10" s="154">
        <v>104830</v>
      </c>
      <c r="I10" s="155">
        <v>8521</v>
      </c>
      <c r="J10" s="154">
        <v>134630</v>
      </c>
      <c r="K10" s="155">
        <v>10371</v>
      </c>
      <c r="L10" s="154">
        <v>132515</v>
      </c>
      <c r="M10" s="155">
        <v>10426</v>
      </c>
      <c r="N10" s="156">
        <f>+L10+J10+H10</f>
        <v>371975</v>
      </c>
      <c r="O10" s="157">
        <f>+M10+K10+I10</f>
        <v>29318</v>
      </c>
      <c r="P10" s="155">
        <f t="shared" si="3"/>
        <v>165.63841807909606</v>
      </c>
      <c r="Q10" s="136">
        <f t="shared" si="0"/>
        <v>12.687598062623644</v>
      </c>
      <c r="R10" s="154">
        <v>533188</v>
      </c>
      <c r="S10" s="158">
        <f t="shared" si="1"/>
        <v>-0.3023567672190672</v>
      </c>
      <c r="T10" s="154">
        <v>2761068</v>
      </c>
      <c r="U10" s="155">
        <v>222678</v>
      </c>
      <c r="V10" s="139">
        <f t="shared" si="2"/>
        <v>12.399374882116778</v>
      </c>
      <c r="W10" s="132">
        <v>1</v>
      </c>
    </row>
    <row r="11" spans="1:23" s="5" customFormat="1" ht="15.75" customHeight="1">
      <c r="A11" s="84">
        <v>7</v>
      </c>
      <c r="B11" s="138" t="s">
        <v>45</v>
      </c>
      <c r="C11" s="159">
        <v>40564</v>
      </c>
      <c r="D11" s="160" t="s">
        <v>25</v>
      </c>
      <c r="E11" s="160">
        <v>109</v>
      </c>
      <c r="F11" s="160">
        <v>109</v>
      </c>
      <c r="G11" s="160">
        <v>4</v>
      </c>
      <c r="H11" s="161">
        <v>82482</v>
      </c>
      <c r="I11" s="162">
        <v>7808</v>
      </c>
      <c r="J11" s="161">
        <v>106054</v>
      </c>
      <c r="K11" s="162">
        <v>9784</v>
      </c>
      <c r="L11" s="161">
        <v>118647</v>
      </c>
      <c r="M11" s="162">
        <v>9756</v>
      </c>
      <c r="N11" s="163">
        <f>+H11+J11+L11</f>
        <v>307183</v>
      </c>
      <c r="O11" s="164">
        <f>+I11+K11+M11</f>
        <v>27348</v>
      </c>
      <c r="P11" s="155">
        <f t="shared" si="3"/>
        <v>250.89908256880733</v>
      </c>
      <c r="Q11" s="136">
        <f t="shared" si="0"/>
        <v>11.232375310808834</v>
      </c>
      <c r="R11" s="161">
        <v>422423</v>
      </c>
      <c r="S11" s="158">
        <f t="shared" si="1"/>
        <v>-0.2728071151428781</v>
      </c>
      <c r="T11" s="161">
        <v>3438349</v>
      </c>
      <c r="U11" s="162">
        <v>326137</v>
      </c>
      <c r="V11" s="139">
        <f t="shared" si="2"/>
        <v>10.542652320957144</v>
      </c>
      <c r="W11" s="132"/>
    </row>
    <row r="12" spans="1:23" s="5" customFormat="1" ht="15.75" customHeight="1">
      <c r="A12" s="84">
        <v>8</v>
      </c>
      <c r="B12" s="142" t="s">
        <v>56</v>
      </c>
      <c r="C12" s="159">
        <v>40585</v>
      </c>
      <c r="D12" s="167" t="s">
        <v>13</v>
      </c>
      <c r="E12" s="168">
        <v>41</v>
      </c>
      <c r="F12" s="168">
        <v>41</v>
      </c>
      <c r="G12" s="168">
        <v>1</v>
      </c>
      <c r="H12" s="161">
        <v>39409</v>
      </c>
      <c r="I12" s="162">
        <v>3042</v>
      </c>
      <c r="J12" s="161">
        <v>51983</v>
      </c>
      <c r="K12" s="162">
        <v>3922</v>
      </c>
      <c r="L12" s="161">
        <v>53525</v>
      </c>
      <c r="M12" s="162">
        <v>4082</v>
      </c>
      <c r="N12" s="163">
        <f>+H12+J12+L12</f>
        <v>144917</v>
      </c>
      <c r="O12" s="164">
        <f>+I12+K12+M12</f>
        <v>11046</v>
      </c>
      <c r="P12" s="155">
        <f t="shared" si="3"/>
        <v>269.4146341463415</v>
      </c>
      <c r="Q12" s="136">
        <f t="shared" si="0"/>
        <v>13.119409741082745</v>
      </c>
      <c r="R12" s="161"/>
      <c r="S12" s="158">
        <f t="shared" si="1"/>
      </c>
      <c r="T12" s="161">
        <v>144917</v>
      </c>
      <c r="U12" s="162">
        <v>11046</v>
      </c>
      <c r="V12" s="139">
        <f t="shared" si="2"/>
        <v>13.119409741082745</v>
      </c>
      <c r="W12" s="132">
        <v>1</v>
      </c>
    </row>
    <row r="13" spans="1:23" s="5" customFormat="1" ht="15.75" customHeight="1">
      <c r="A13" s="84">
        <v>9</v>
      </c>
      <c r="B13" s="140" t="s">
        <v>57</v>
      </c>
      <c r="C13" s="152">
        <v>40585</v>
      </c>
      <c r="D13" s="153" t="s">
        <v>58</v>
      </c>
      <c r="E13" s="153">
        <v>58</v>
      </c>
      <c r="F13" s="153">
        <v>58</v>
      </c>
      <c r="G13" s="153">
        <v>1</v>
      </c>
      <c r="H13" s="169">
        <v>31189.5</v>
      </c>
      <c r="I13" s="170">
        <v>3349</v>
      </c>
      <c r="J13" s="169">
        <v>39579.5</v>
      </c>
      <c r="K13" s="170">
        <v>3816</v>
      </c>
      <c r="L13" s="169">
        <v>48551</v>
      </c>
      <c r="M13" s="170">
        <v>4917</v>
      </c>
      <c r="N13" s="171">
        <f>H13+J13+L13</f>
        <v>119320</v>
      </c>
      <c r="O13" s="172">
        <f>I13+K13+M13</f>
        <v>12082</v>
      </c>
      <c r="P13" s="155">
        <f t="shared" si="3"/>
        <v>208.31034482758622</v>
      </c>
      <c r="Q13" s="136">
        <f t="shared" si="0"/>
        <v>9.875848369475252</v>
      </c>
      <c r="R13" s="233"/>
      <c r="S13" s="158">
        <f t="shared" si="1"/>
      </c>
      <c r="T13" s="173">
        <v>119320</v>
      </c>
      <c r="U13" s="174">
        <v>12082</v>
      </c>
      <c r="V13" s="139">
        <f t="shared" si="2"/>
        <v>9.875848369475252</v>
      </c>
      <c r="W13" s="133"/>
    </row>
    <row r="14" spans="1:23" s="5" customFormat="1" ht="15.75" customHeight="1">
      <c r="A14" s="84">
        <v>10</v>
      </c>
      <c r="B14" s="137" t="s">
        <v>31</v>
      </c>
      <c r="C14" s="152">
        <v>40536</v>
      </c>
      <c r="D14" s="153" t="s">
        <v>26</v>
      </c>
      <c r="E14" s="153">
        <v>112</v>
      </c>
      <c r="F14" s="153">
        <v>76</v>
      </c>
      <c r="G14" s="153">
        <v>8</v>
      </c>
      <c r="H14" s="154">
        <v>33212</v>
      </c>
      <c r="I14" s="155">
        <v>2997</v>
      </c>
      <c r="J14" s="154">
        <v>41103</v>
      </c>
      <c r="K14" s="155">
        <v>3634</v>
      </c>
      <c r="L14" s="154">
        <v>41018</v>
      </c>
      <c r="M14" s="155">
        <v>3749</v>
      </c>
      <c r="N14" s="156">
        <f>+L14+J14+H14</f>
        <v>115333</v>
      </c>
      <c r="O14" s="157">
        <f>+M14+K14+I14</f>
        <v>10380</v>
      </c>
      <c r="P14" s="155">
        <f t="shared" si="3"/>
        <v>136.57894736842104</v>
      </c>
      <c r="Q14" s="136">
        <f t="shared" si="0"/>
        <v>11.111078998073218</v>
      </c>
      <c r="R14" s="154">
        <v>112405</v>
      </c>
      <c r="S14" s="158">
        <f t="shared" si="1"/>
        <v>0.026048663315688805</v>
      </c>
      <c r="T14" s="154">
        <v>2682542</v>
      </c>
      <c r="U14" s="155">
        <v>236007</v>
      </c>
      <c r="V14" s="139">
        <f t="shared" si="2"/>
        <v>11.366366251848461</v>
      </c>
      <c r="W14" s="132"/>
    </row>
    <row r="15" spans="1:23" s="5" customFormat="1" ht="15.75" customHeight="1">
      <c r="A15" s="84">
        <v>11</v>
      </c>
      <c r="B15" s="137" t="s">
        <v>50</v>
      </c>
      <c r="C15" s="152">
        <v>40571</v>
      </c>
      <c r="D15" s="153" t="s">
        <v>44</v>
      </c>
      <c r="E15" s="153">
        <v>20</v>
      </c>
      <c r="F15" s="153">
        <v>20</v>
      </c>
      <c r="G15" s="153">
        <v>3</v>
      </c>
      <c r="H15" s="175">
        <v>21453</v>
      </c>
      <c r="I15" s="176">
        <v>1593</v>
      </c>
      <c r="J15" s="175">
        <v>31750</v>
      </c>
      <c r="K15" s="176">
        <v>2340</v>
      </c>
      <c r="L15" s="175">
        <v>31809</v>
      </c>
      <c r="M15" s="176">
        <v>2317</v>
      </c>
      <c r="N15" s="177">
        <v>85012</v>
      </c>
      <c r="O15" s="178">
        <v>6250</v>
      </c>
      <c r="P15" s="155">
        <f t="shared" si="3"/>
        <v>312.5</v>
      </c>
      <c r="Q15" s="136">
        <f t="shared" si="0"/>
        <v>13.60192</v>
      </c>
      <c r="R15" s="179">
        <v>139916</v>
      </c>
      <c r="S15" s="158">
        <f t="shared" si="1"/>
        <v>-0.3924068726950456</v>
      </c>
      <c r="T15" s="179">
        <v>608592</v>
      </c>
      <c r="U15" s="180">
        <v>47094</v>
      </c>
      <c r="V15" s="139">
        <f t="shared" si="2"/>
        <v>12.922920117212383</v>
      </c>
      <c r="W15" s="132"/>
    </row>
    <row r="16" spans="1:23" s="5" customFormat="1" ht="15.75" customHeight="1">
      <c r="A16" s="84">
        <v>12</v>
      </c>
      <c r="B16" s="142" t="s">
        <v>40</v>
      </c>
      <c r="C16" s="159">
        <v>40557</v>
      </c>
      <c r="D16" s="167" t="s">
        <v>13</v>
      </c>
      <c r="E16" s="168">
        <v>66</v>
      </c>
      <c r="F16" s="168">
        <v>53</v>
      </c>
      <c r="G16" s="168">
        <v>5</v>
      </c>
      <c r="H16" s="161">
        <v>15989</v>
      </c>
      <c r="I16" s="162">
        <v>2091</v>
      </c>
      <c r="J16" s="161">
        <v>23143</v>
      </c>
      <c r="K16" s="162">
        <v>2916</v>
      </c>
      <c r="L16" s="161">
        <v>26971</v>
      </c>
      <c r="M16" s="162">
        <v>3425</v>
      </c>
      <c r="N16" s="163">
        <f>+H16+J16+L16</f>
        <v>66103</v>
      </c>
      <c r="O16" s="164">
        <f>+I16+K16+M16</f>
        <v>8432</v>
      </c>
      <c r="P16" s="155">
        <f t="shared" si="3"/>
        <v>159.0943396226415</v>
      </c>
      <c r="Q16" s="136">
        <f t="shared" si="0"/>
        <v>7.839539848197344</v>
      </c>
      <c r="R16" s="161">
        <v>127446</v>
      </c>
      <c r="S16" s="158">
        <f t="shared" si="1"/>
        <v>-0.48132542410118795</v>
      </c>
      <c r="T16" s="161">
        <v>2397687</v>
      </c>
      <c r="U16" s="162">
        <v>222273</v>
      </c>
      <c r="V16" s="139">
        <f t="shared" si="2"/>
        <v>10.787126641562404</v>
      </c>
      <c r="W16" s="133">
        <v>1</v>
      </c>
    </row>
    <row r="17" spans="1:23" s="5" customFormat="1" ht="15.75" customHeight="1">
      <c r="A17" s="84">
        <v>13</v>
      </c>
      <c r="B17" s="137" t="s">
        <v>38</v>
      </c>
      <c r="C17" s="152">
        <v>40550</v>
      </c>
      <c r="D17" s="153" t="s">
        <v>24</v>
      </c>
      <c r="E17" s="153">
        <v>243</v>
      </c>
      <c r="F17" s="153">
        <v>56</v>
      </c>
      <c r="G17" s="153">
        <v>6</v>
      </c>
      <c r="H17" s="154">
        <v>15035.5</v>
      </c>
      <c r="I17" s="155">
        <v>2252</v>
      </c>
      <c r="J17" s="154">
        <v>18274</v>
      </c>
      <c r="K17" s="155">
        <v>2645</v>
      </c>
      <c r="L17" s="154">
        <v>20407.5</v>
      </c>
      <c r="M17" s="155">
        <v>2938</v>
      </c>
      <c r="N17" s="156">
        <f>SUM(H17+J17+L17)</f>
        <v>53717</v>
      </c>
      <c r="O17" s="157">
        <f>SUM(I17+K17+M17)</f>
        <v>7835</v>
      </c>
      <c r="P17" s="155">
        <f t="shared" si="3"/>
        <v>139.91071428571428</v>
      </c>
      <c r="Q17" s="136">
        <f t="shared" si="0"/>
        <v>6.856030631780472</v>
      </c>
      <c r="R17" s="154">
        <v>120439.5</v>
      </c>
      <c r="S17" s="158">
        <f t="shared" si="1"/>
        <v>-0.5539918382258312</v>
      </c>
      <c r="T17" s="154">
        <v>7187824</v>
      </c>
      <c r="U17" s="155">
        <v>932168</v>
      </c>
      <c r="V17" s="139">
        <f t="shared" si="2"/>
        <v>7.710867568936072</v>
      </c>
      <c r="W17" s="132"/>
    </row>
    <row r="18" spans="1:23" s="5" customFormat="1" ht="15.75" customHeight="1">
      <c r="A18" s="84">
        <v>14</v>
      </c>
      <c r="B18" s="137" t="s">
        <v>59</v>
      </c>
      <c r="C18" s="152">
        <v>40592</v>
      </c>
      <c r="D18" s="153" t="s">
        <v>26</v>
      </c>
      <c r="E18" s="153">
        <v>13</v>
      </c>
      <c r="F18" s="153">
        <v>13</v>
      </c>
      <c r="G18" s="153">
        <v>1</v>
      </c>
      <c r="H18" s="154">
        <v>11199</v>
      </c>
      <c r="I18" s="155">
        <v>783</v>
      </c>
      <c r="J18" s="154">
        <v>12153</v>
      </c>
      <c r="K18" s="155">
        <v>859</v>
      </c>
      <c r="L18" s="154">
        <v>11471</v>
      </c>
      <c r="M18" s="155">
        <v>806</v>
      </c>
      <c r="N18" s="156">
        <f>+L18+J18+H18</f>
        <v>34823</v>
      </c>
      <c r="O18" s="157">
        <f>+M18+K18+I18</f>
        <v>2448</v>
      </c>
      <c r="P18" s="155">
        <f t="shared" si="3"/>
        <v>188.30769230769232</v>
      </c>
      <c r="Q18" s="136">
        <f t="shared" si="0"/>
        <v>14.225081699346406</v>
      </c>
      <c r="R18" s="154"/>
      <c r="S18" s="158">
        <f t="shared" si="1"/>
      </c>
      <c r="T18" s="154">
        <v>34823</v>
      </c>
      <c r="U18" s="155">
        <v>2448</v>
      </c>
      <c r="V18" s="139">
        <f t="shared" si="2"/>
        <v>14.225081699346406</v>
      </c>
      <c r="W18" s="132"/>
    </row>
    <row r="19" spans="1:23" s="5" customFormat="1" ht="15.75" customHeight="1">
      <c r="A19" s="84">
        <v>15</v>
      </c>
      <c r="B19" s="137" t="s">
        <v>60</v>
      </c>
      <c r="C19" s="152">
        <v>40564</v>
      </c>
      <c r="D19" s="153" t="s">
        <v>58</v>
      </c>
      <c r="E19" s="153">
        <v>160</v>
      </c>
      <c r="F19" s="153">
        <v>51</v>
      </c>
      <c r="G19" s="153">
        <v>4</v>
      </c>
      <c r="H19" s="169">
        <v>7959</v>
      </c>
      <c r="I19" s="170">
        <v>1284</v>
      </c>
      <c r="J19" s="169">
        <v>8635.5</v>
      </c>
      <c r="K19" s="170">
        <v>1310</v>
      </c>
      <c r="L19" s="169">
        <v>11351</v>
      </c>
      <c r="M19" s="170">
        <v>1650</v>
      </c>
      <c r="N19" s="171">
        <f aca="true" t="shared" si="4" ref="N19:O21">H19+J19+L19</f>
        <v>27945.5</v>
      </c>
      <c r="O19" s="172">
        <f t="shared" si="4"/>
        <v>4244</v>
      </c>
      <c r="P19" s="155">
        <f t="shared" si="3"/>
        <v>83.2156862745098</v>
      </c>
      <c r="Q19" s="136">
        <f t="shared" si="0"/>
        <v>6.584707822808671</v>
      </c>
      <c r="R19" s="233">
        <v>37773.5</v>
      </c>
      <c r="S19" s="158">
        <f t="shared" si="1"/>
        <v>-0.26018240300739937</v>
      </c>
      <c r="T19" s="173">
        <v>1639860.5</v>
      </c>
      <c r="U19" s="174">
        <v>219146</v>
      </c>
      <c r="V19" s="139">
        <f t="shared" si="2"/>
        <v>7.482958849351574</v>
      </c>
      <c r="W19" s="133"/>
    </row>
    <row r="20" spans="1:23" s="5" customFormat="1" ht="15.75" customHeight="1">
      <c r="A20" s="84">
        <v>16</v>
      </c>
      <c r="B20" s="137" t="s">
        <v>22</v>
      </c>
      <c r="C20" s="152">
        <v>40515</v>
      </c>
      <c r="D20" s="153" t="s">
        <v>58</v>
      </c>
      <c r="E20" s="153">
        <v>62</v>
      </c>
      <c r="F20" s="153">
        <v>26</v>
      </c>
      <c r="G20" s="153">
        <v>11</v>
      </c>
      <c r="H20" s="169">
        <v>4868</v>
      </c>
      <c r="I20" s="170">
        <v>696</v>
      </c>
      <c r="J20" s="169">
        <v>7667.5</v>
      </c>
      <c r="K20" s="170">
        <v>1161</v>
      </c>
      <c r="L20" s="169">
        <v>8359</v>
      </c>
      <c r="M20" s="170">
        <v>1233</v>
      </c>
      <c r="N20" s="171">
        <f t="shared" si="4"/>
        <v>20894.5</v>
      </c>
      <c r="O20" s="172">
        <f t="shared" si="4"/>
        <v>3090</v>
      </c>
      <c r="P20" s="155">
        <f t="shared" si="3"/>
        <v>118.84615384615384</v>
      </c>
      <c r="Q20" s="136">
        <f t="shared" si="0"/>
        <v>6.761974110032362</v>
      </c>
      <c r="R20" s="233">
        <v>17414</v>
      </c>
      <c r="S20" s="158">
        <f t="shared" si="1"/>
        <v>0.19986792236131848</v>
      </c>
      <c r="T20" s="173">
        <v>974834.5</v>
      </c>
      <c r="U20" s="174">
        <v>117543</v>
      </c>
      <c r="V20" s="139">
        <f t="shared" si="2"/>
        <v>8.293428787762776</v>
      </c>
      <c r="W20" s="133">
        <v>1</v>
      </c>
    </row>
    <row r="21" spans="1:23" s="5" customFormat="1" ht="15.75" customHeight="1">
      <c r="A21" s="84">
        <v>17</v>
      </c>
      <c r="B21" s="140" t="s">
        <v>41</v>
      </c>
      <c r="C21" s="152">
        <v>40557</v>
      </c>
      <c r="D21" s="153" t="s">
        <v>58</v>
      </c>
      <c r="E21" s="153">
        <v>50</v>
      </c>
      <c r="F21" s="153">
        <v>22</v>
      </c>
      <c r="G21" s="153">
        <v>5</v>
      </c>
      <c r="H21" s="169">
        <v>3514</v>
      </c>
      <c r="I21" s="170">
        <v>450</v>
      </c>
      <c r="J21" s="169">
        <v>5484</v>
      </c>
      <c r="K21" s="170">
        <v>656</v>
      </c>
      <c r="L21" s="169">
        <v>6530.5</v>
      </c>
      <c r="M21" s="170">
        <v>809</v>
      </c>
      <c r="N21" s="171">
        <f t="shared" si="4"/>
        <v>15528.5</v>
      </c>
      <c r="O21" s="172">
        <f t="shared" si="4"/>
        <v>1915</v>
      </c>
      <c r="P21" s="155">
        <f t="shared" si="3"/>
        <v>87.04545454545455</v>
      </c>
      <c r="Q21" s="144">
        <f>+N21/O21</f>
        <v>8.1088772845953</v>
      </c>
      <c r="R21" s="233">
        <v>39700</v>
      </c>
      <c r="S21" s="158">
        <f t="shared" si="1"/>
        <v>-0.6088539042821158</v>
      </c>
      <c r="T21" s="173">
        <v>1224512</v>
      </c>
      <c r="U21" s="174">
        <v>98650</v>
      </c>
      <c r="V21" s="139">
        <f t="shared" si="2"/>
        <v>12.412691332995438</v>
      </c>
      <c r="W21" s="133"/>
    </row>
    <row r="22" spans="1:23" s="5" customFormat="1" ht="15.75" customHeight="1">
      <c r="A22" s="84">
        <v>18</v>
      </c>
      <c r="B22" s="141" t="s">
        <v>46</v>
      </c>
      <c r="C22" s="152">
        <v>40557</v>
      </c>
      <c r="D22" s="153" t="s">
        <v>26</v>
      </c>
      <c r="E22" s="153">
        <v>129</v>
      </c>
      <c r="F22" s="153">
        <v>19</v>
      </c>
      <c r="G22" s="153">
        <v>5</v>
      </c>
      <c r="H22" s="154">
        <v>4423</v>
      </c>
      <c r="I22" s="155">
        <v>548</v>
      </c>
      <c r="J22" s="154">
        <v>5348</v>
      </c>
      <c r="K22" s="155">
        <v>659</v>
      </c>
      <c r="L22" s="154">
        <v>4393</v>
      </c>
      <c r="M22" s="155">
        <v>556</v>
      </c>
      <c r="N22" s="156">
        <f>+L22+J22+H22</f>
        <v>14164</v>
      </c>
      <c r="O22" s="157">
        <f>+M22+K22+I22</f>
        <v>1763</v>
      </c>
      <c r="P22" s="155">
        <f t="shared" si="3"/>
        <v>92.78947368421052</v>
      </c>
      <c r="Q22" s="136">
        <f>IF(N22&lt;&gt;0,N22/O22,"")</f>
        <v>8.034032898468519</v>
      </c>
      <c r="R22" s="154">
        <v>22792</v>
      </c>
      <c r="S22" s="158">
        <f t="shared" si="1"/>
        <v>-0.37855387855387856</v>
      </c>
      <c r="T22" s="154">
        <v>1347698</v>
      </c>
      <c r="U22" s="155">
        <v>117039</v>
      </c>
      <c r="V22" s="139">
        <f t="shared" si="2"/>
        <v>11.514948008783398</v>
      </c>
      <c r="W22" s="132"/>
    </row>
    <row r="23" spans="1:23" s="5" customFormat="1" ht="15.75" customHeight="1">
      <c r="A23" s="84">
        <v>19</v>
      </c>
      <c r="B23" s="138" t="s">
        <v>47</v>
      </c>
      <c r="C23" s="159">
        <v>40564</v>
      </c>
      <c r="D23" s="160" t="s">
        <v>8</v>
      </c>
      <c r="E23" s="160">
        <v>100</v>
      </c>
      <c r="F23" s="160">
        <v>15</v>
      </c>
      <c r="G23" s="160">
        <v>4</v>
      </c>
      <c r="H23" s="181">
        <v>804</v>
      </c>
      <c r="I23" s="182">
        <v>106</v>
      </c>
      <c r="J23" s="181">
        <v>1027.5</v>
      </c>
      <c r="K23" s="182">
        <v>137</v>
      </c>
      <c r="L23" s="181">
        <v>1756.5</v>
      </c>
      <c r="M23" s="182">
        <v>230</v>
      </c>
      <c r="N23" s="183">
        <v>3588</v>
      </c>
      <c r="O23" s="184">
        <v>473</v>
      </c>
      <c r="P23" s="155">
        <f t="shared" si="3"/>
        <v>31.533333333333335</v>
      </c>
      <c r="Q23" s="136">
        <f>IF(N23&lt;&gt;0,N23/O23,"")</f>
        <v>7.585623678646934</v>
      </c>
      <c r="R23" s="181">
        <v>10296.5</v>
      </c>
      <c r="S23" s="158">
        <f t="shared" si="1"/>
        <v>-0.6515320740057301</v>
      </c>
      <c r="T23" s="185">
        <v>485702.5</v>
      </c>
      <c r="U23" s="166">
        <v>57698</v>
      </c>
      <c r="V23" s="139">
        <f t="shared" si="2"/>
        <v>8.418012756074734</v>
      </c>
      <c r="W23" s="132">
        <v>1</v>
      </c>
    </row>
    <row r="24" spans="1:23" s="5" customFormat="1" ht="15.75" customHeight="1">
      <c r="A24" s="84">
        <v>20</v>
      </c>
      <c r="B24" s="138" t="s">
        <v>61</v>
      </c>
      <c r="C24" s="159">
        <v>40067</v>
      </c>
      <c r="D24" s="160" t="s">
        <v>8</v>
      </c>
      <c r="E24" s="160">
        <v>105</v>
      </c>
      <c r="F24" s="160">
        <v>2</v>
      </c>
      <c r="G24" s="160">
        <v>48</v>
      </c>
      <c r="H24" s="181">
        <v>571</v>
      </c>
      <c r="I24" s="182">
        <v>114</v>
      </c>
      <c r="J24" s="181">
        <v>1250</v>
      </c>
      <c r="K24" s="182">
        <v>239</v>
      </c>
      <c r="L24" s="181">
        <v>1250</v>
      </c>
      <c r="M24" s="182">
        <v>239</v>
      </c>
      <c r="N24" s="183">
        <v>3071</v>
      </c>
      <c r="O24" s="184">
        <v>592</v>
      </c>
      <c r="P24" s="155">
        <f t="shared" si="3"/>
        <v>296</v>
      </c>
      <c r="Q24" s="136">
        <f>IF(N24&lt;&gt;0,N24/O24,"")</f>
        <v>5.1875</v>
      </c>
      <c r="R24" s="181"/>
      <c r="S24" s="158">
        <f t="shared" si="1"/>
      </c>
      <c r="T24" s="185">
        <v>658135.5</v>
      </c>
      <c r="U24" s="166">
        <v>80780</v>
      </c>
      <c r="V24" s="139">
        <f t="shared" si="2"/>
        <v>8.147257984649666</v>
      </c>
      <c r="W24" s="132"/>
    </row>
    <row r="25" spans="1:23" s="5" customFormat="1" ht="15.75" customHeight="1">
      <c r="A25" s="84">
        <v>21</v>
      </c>
      <c r="B25" s="140" t="s">
        <v>51</v>
      </c>
      <c r="C25" s="152">
        <v>40522</v>
      </c>
      <c r="D25" s="153" t="s">
        <v>58</v>
      </c>
      <c r="E25" s="153">
        <v>127</v>
      </c>
      <c r="F25" s="153">
        <v>5</v>
      </c>
      <c r="G25" s="153">
        <v>10</v>
      </c>
      <c r="H25" s="169">
        <v>716.5</v>
      </c>
      <c r="I25" s="170">
        <v>128</v>
      </c>
      <c r="J25" s="169">
        <v>735</v>
      </c>
      <c r="K25" s="170">
        <v>128</v>
      </c>
      <c r="L25" s="169">
        <v>975</v>
      </c>
      <c r="M25" s="170">
        <v>158</v>
      </c>
      <c r="N25" s="171">
        <f>H25+J25+L25</f>
        <v>2426.5</v>
      </c>
      <c r="O25" s="172">
        <f>I25+K25+M25</f>
        <v>414</v>
      </c>
      <c r="P25" s="155">
        <f t="shared" si="3"/>
        <v>82.8</v>
      </c>
      <c r="Q25" s="144">
        <f>+N25/O25</f>
        <v>5.861111111111111</v>
      </c>
      <c r="R25" s="233">
        <v>3586.5</v>
      </c>
      <c r="S25" s="158">
        <f t="shared" si="1"/>
        <v>-0.3234351038617036</v>
      </c>
      <c r="T25" s="173">
        <v>2434374.5</v>
      </c>
      <c r="U25" s="174">
        <v>228969</v>
      </c>
      <c r="V25" s="139">
        <f t="shared" si="2"/>
        <v>10.631895584118373</v>
      </c>
      <c r="W25" s="132"/>
    </row>
    <row r="26" spans="1:23" s="5" customFormat="1" ht="15.75" customHeight="1">
      <c r="A26" s="84">
        <v>22</v>
      </c>
      <c r="B26" s="142" t="s">
        <v>42</v>
      </c>
      <c r="C26" s="159">
        <v>40557</v>
      </c>
      <c r="D26" s="167" t="s">
        <v>13</v>
      </c>
      <c r="E26" s="168">
        <v>66</v>
      </c>
      <c r="F26" s="168">
        <v>9</v>
      </c>
      <c r="G26" s="168">
        <v>5</v>
      </c>
      <c r="H26" s="161">
        <v>648</v>
      </c>
      <c r="I26" s="162">
        <v>115</v>
      </c>
      <c r="J26" s="161">
        <v>636</v>
      </c>
      <c r="K26" s="162">
        <v>98</v>
      </c>
      <c r="L26" s="161">
        <v>1073</v>
      </c>
      <c r="M26" s="162">
        <v>150</v>
      </c>
      <c r="N26" s="163">
        <f>+H26+J26+L26</f>
        <v>2357</v>
      </c>
      <c r="O26" s="164">
        <f>+I26+K26+M26</f>
        <v>363</v>
      </c>
      <c r="P26" s="155">
        <f t="shared" si="3"/>
        <v>40.333333333333336</v>
      </c>
      <c r="Q26" s="136">
        <f aca="true" t="shared" si="5" ref="Q26:Q34">IF(N26&lt;&gt;0,N26/O26,"")</f>
        <v>6.493112947658402</v>
      </c>
      <c r="R26" s="161">
        <v>2721</v>
      </c>
      <c r="S26" s="158">
        <f t="shared" si="1"/>
        <v>-0.13377434766629914</v>
      </c>
      <c r="T26" s="161">
        <v>200769</v>
      </c>
      <c r="U26" s="162">
        <v>23518</v>
      </c>
      <c r="V26" s="139">
        <f t="shared" si="2"/>
        <v>8.536822859086657</v>
      </c>
      <c r="W26" s="132">
        <v>1</v>
      </c>
    </row>
    <row r="27" spans="1:23" s="5" customFormat="1" ht="15.75" customHeight="1">
      <c r="A27" s="84">
        <v>23</v>
      </c>
      <c r="B27" s="142" t="s">
        <v>10</v>
      </c>
      <c r="C27" s="159">
        <v>40522</v>
      </c>
      <c r="D27" s="167" t="s">
        <v>13</v>
      </c>
      <c r="E27" s="168">
        <v>110</v>
      </c>
      <c r="F27" s="168">
        <v>6</v>
      </c>
      <c r="G27" s="168">
        <v>10</v>
      </c>
      <c r="H27" s="161">
        <v>633</v>
      </c>
      <c r="I27" s="162">
        <v>199</v>
      </c>
      <c r="J27" s="161">
        <v>767</v>
      </c>
      <c r="K27" s="162">
        <v>280</v>
      </c>
      <c r="L27" s="161">
        <v>797</v>
      </c>
      <c r="M27" s="162">
        <v>162</v>
      </c>
      <c r="N27" s="163">
        <f>+H27+J27+L27</f>
        <v>2197</v>
      </c>
      <c r="O27" s="164">
        <f>+I27+K27+M27</f>
        <v>641</v>
      </c>
      <c r="P27" s="155">
        <f t="shared" si="3"/>
        <v>106.83333333333333</v>
      </c>
      <c r="Q27" s="136">
        <f t="shared" si="5"/>
        <v>3.427457098283931</v>
      </c>
      <c r="R27" s="161">
        <v>1770</v>
      </c>
      <c r="S27" s="158">
        <f t="shared" si="1"/>
        <v>0.24124293785310735</v>
      </c>
      <c r="T27" s="161">
        <v>5005571</v>
      </c>
      <c r="U27" s="162">
        <v>475281</v>
      </c>
      <c r="V27" s="139">
        <f t="shared" si="2"/>
        <v>10.531813811198006</v>
      </c>
      <c r="W27" s="132"/>
    </row>
    <row r="28" spans="1:23" s="5" customFormat="1" ht="15.75" customHeight="1">
      <c r="A28" s="84">
        <v>24</v>
      </c>
      <c r="B28" s="137" t="s">
        <v>43</v>
      </c>
      <c r="C28" s="186">
        <v>40557</v>
      </c>
      <c r="D28" s="187" t="s">
        <v>62</v>
      </c>
      <c r="E28" s="187">
        <v>7</v>
      </c>
      <c r="F28" s="187">
        <v>3</v>
      </c>
      <c r="G28" s="187">
        <v>5</v>
      </c>
      <c r="H28" s="188">
        <v>422</v>
      </c>
      <c r="I28" s="189">
        <v>41</v>
      </c>
      <c r="J28" s="188">
        <v>639.5</v>
      </c>
      <c r="K28" s="189">
        <v>62</v>
      </c>
      <c r="L28" s="188">
        <v>979</v>
      </c>
      <c r="M28" s="189">
        <v>93</v>
      </c>
      <c r="N28" s="190">
        <f>SUM(H28+J28+L28)</f>
        <v>2040.5</v>
      </c>
      <c r="O28" s="191">
        <f>SUM(I28+K28+M28)</f>
        <v>196</v>
      </c>
      <c r="P28" s="155">
        <f t="shared" si="3"/>
        <v>65.33333333333333</v>
      </c>
      <c r="Q28" s="136">
        <f t="shared" si="5"/>
        <v>10.410714285714286</v>
      </c>
      <c r="R28" s="188">
        <v>1532.5</v>
      </c>
      <c r="S28" s="158">
        <f t="shared" si="1"/>
        <v>0.3314845024469821</v>
      </c>
      <c r="T28" s="188">
        <v>88890</v>
      </c>
      <c r="U28" s="189">
        <v>6116</v>
      </c>
      <c r="V28" s="139">
        <f t="shared" si="2"/>
        <v>14.534009156311315</v>
      </c>
      <c r="W28" s="132"/>
    </row>
    <row r="29" spans="1:23" s="5" customFormat="1" ht="15.75" customHeight="1">
      <c r="A29" s="84">
        <v>25</v>
      </c>
      <c r="B29" s="138" t="s">
        <v>48</v>
      </c>
      <c r="C29" s="159">
        <v>40536</v>
      </c>
      <c r="D29" s="160" t="s">
        <v>25</v>
      </c>
      <c r="E29" s="160">
        <v>48</v>
      </c>
      <c r="F29" s="160">
        <v>5</v>
      </c>
      <c r="G29" s="160">
        <v>8</v>
      </c>
      <c r="H29" s="161">
        <v>178</v>
      </c>
      <c r="I29" s="162">
        <v>24</v>
      </c>
      <c r="J29" s="161">
        <v>540</v>
      </c>
      <c r="K29" s="162">
        <v>74</v>
      </c>
      <c r="L29" s="161">
        <v>1062</v>
      </c>
      <c r="M29" s="162">
        <v>148</v>
      </c>
      <c r="N29" s="163">
        <f>+H29+J29+L29</f>
        <v>1780</v>
      </c>
      <c r="O29" s="164">
        <f>+I29+K29+M29</f>
        <v>246</v>
      </c>
      <c r="P29" s="155">
        <f t="shared" si="3"/>
        <v>49.2</v>
      </c>
      <c r="Q29" s="136">
        <f t="shared" si="5"/>
        <v>7.235772357723577</v>
      </c>
      <c r="R29" s="161">
        <v>1129</v>
      </c>
      <c r="S29" s="158">
        <f t="shared" si="1"/>
        <v>0.5766164747564216</v>
      </c>
      <c r="T29" s="161">
        <v>698475</v>
      </c>
      <c r="U29" s="162">
        <v>62176</v>
      </c>
      <c r="V29" s="139">
        <f t="shared" si="2"/>
        <v>11.233836206896552</v>
      </c>
      <c r="W29" s="132"/>
    </row>
    <row r="30" spans="1:23" s="5" customFormat="1" ht="15.75" customHeight="1">
      <c r="A30" s="84">
        <v>26</v>
      </c>
      <c r="B30" s="137" t="s">
        <v>63</v>
      </c>
      <c r="C30" s="186">
        <v>40529</v>
      </c>
      <c r="D30" s="187" t="s">
        <v>62</v>
      </c>
      <c r="E30" s="187">
        <v>5</v>
      </c>
      <c r="F30" s="187">
        <v>5</v>
      </c>
      <c r="G30" s="187">
        <v>6</v>
      </c>
      <c r="H30" s="188">
        <v>382</v>
      </c>
      <c r="I30" s="189">
        <v>57</v>
      </c>
      <c r="J30" s="188">
        <v>406</v>
      </c>
      <c r="K30" s="189">
        <v>58</v>
      </c>
      <c r="L30" s="188">
        <v>486</v>
      </c>
      <c r="M30" s="189">
        <v>71</v>
      </c>
      <c r="N30" s="190">
        <f>SUM(H30+J30+L30)</f>
        <v>1274</v>
      </c>
      <c r="O30" s="191">
        <f>SUM(I30+K30+M30)</f>
        <v>186</v>
      </c>
      <c r="P30" s="155">
        <f t="shared" si="3"/>
        <v>37.2</v>
      </c>
      <c r="Q30" s="136">
        <f t="shared" si="5"/>
        <v>6.849462365591398</v>
      </c>
      <c r="R30" s="188"/>
      <c r="S30" s="158">
        <f t="shared" si="1"/>
      </c>
      <c r="T30" s="188">
        <v>24222</v>
      </c>
      <c r="U30" s="189">
        <v>2381</v>
      </c>
      <c r="V30" s="139">
        <f t="shared" si="2"/>
        <v>10.173036539269214</v>
      </c>
      <c r="W30" s="132"/>
    </row>
    <row r="31" spans="1:23" s="5" customFormat="1" ht="15.75" customHeight="1">
      <c r="A31" s="84">
        <v>27</v>
      </c>
      <c r="B31" s="138" t="s">
        <v>64</v>
      </c>
      <c r="C31" s="159">
        <v>40529</v>
      </c>
      <c r="D31" s="160" t="s">
        <v>25</v>
      </c>
      <c r="E31" s="160">
        <v>72</v>
      </c>
      <c r="F31" s="160">
        <v>4</v>
      </c>
      <c r="G31" s="160">
        <v>7</v>
      </c>
      <c r="H31" s="161">
        <v>16</v>
      </c>
      <c r="I31" s="162">
        <v>3</v>
      </c>
      <c r="J31" s="161">
        <v>507</v>
      </c>
      <c r="K31" s="162">
        <v>87</v>
      </c>
      <c r="L31" s="161">
        <v>432</v>
      </c>
      <c r="M31" s="162">
        <v>67</v>
      </c>
      <c r="N31" s="163">
        <f>+H31+J31+L31</f>
        <v>955</v>
      </c>
      <c r="O31" s="164">
        <f>+I31+K31+M31</f>
        <v>157</v>
      </c>
      <c r="P31" s="155">
        <f t="shared" si="3"/>
        <v>39.25</v>
      </c>
      <c r="Q31" s="136">
        <f t="shared" si="5"/>
        <v>6.082802547770701</v>
      </c>
      <c r="R31" s="161"/>
      <c r="S31" s="158">
        <f t="shared" si="1"/>
      </c>
      <c r="T31" s="161">
        <v>917873</v>
      </c>
      <c r="U31" s="162">
        <v>84489</v>
      </c>
      <c r="V31" s="139">
        <f t="shared" si="2"/>
        <v>10.863816591508954</v>
      </c>
      <c r="W31" s="132"/>
    </row>
    <row r="32" spans="1:23" s="5" customFormat="1" ht="15.75" customHeight="1">
      <c r="A32" s="84">
        <v>28</v>
      </c>
      <c r="B32" s="137" t="s">
        <v>65</v>
      </c>
      <c r="C32" s="186">
        <v>40564</v>
      </c>
      <c r="D32" s="187" t="s">
        <v>62</v>
      </c>
      <c r="E32" s="187">
        <v>1</v>
      </c>
      <c r="F32" s="187">
        <v>1</v>
      </c>
      <c r="G32" s="187">
        <v>3</v>
      </c>
      <c r="H32" s="188">
        <v>190</v>
      </c>
      <c r="I32" s="189">
        <v>30</v>
      </c>
      <c r="J32" s="188">
        <v>388</v>
      </c>
      <c r="K32" s="189">
        <v>60</v>
      </c>
      <c r="L32" s="188">
        <v>335</v>
      </c>
      <c r="M32" s="189">
        <v>51</v>
      </c>
      <c r="N32" s="190">
        <f>SUM(H32+J32+L32)</f>
        <v>913</v>
      </c>
      <c r="O32" s="191">
        <f>SUM(I32+K32+M32)</f>
        <v>141</v>
      </c>
      <c r="P32" s="155">
        <f t="shared" si="3"/>
        <v>141</v>
      </c>
      <c r="Q32" s="136">
        <f t="shared" si="5"/>
        <v>6.475177304964539</v>
      </c>
      <c r="R32" s="188"/>
      <c r="S32" s="158">
        <f t="shared" si="1"/>
      </c>
      <c r="T32" s="188">
        <v>7227</v>
      </c>
      <c r="U32" s="189">
        <v>555</v>
      </c>
      <c r="V32" s="139">
        <f t="shared" si="2"/>
        <v>13.021621621621621</v>
      </c>
      <c r="W32" s="132"/>
    </row>
    <row r="33" spans="1:23" s="5" customFormat="1" ht="15.75" customHeight="1">
      <c r="A33" s="84">
        <v>29</v>
      </c>
      <c r="B33" s="138" t="s">
        <v>66</v>
      </c>
      <c r="C33" s="159">
        <v>40389</v>
      </c>
      <c r="D33" s="160" t="s">
        <v>25</v>
      </c>
      <c r="E33" s="160">
        <v>139</v>
      </c>
      <c r="F33" s="160">
        <v>2</v>
      </c>
      <c r="G33" s="160">
        <v>22</v>
      </c>
      <c r="H33" s="161">
        <v>236</v>
      </c>
      <c r="I33" s="162">
        <v>200</v>
      </c>
      <c r="J33" s="161">
        <v>233</v>
      </c>
      <c r="K33" s="162">
        <v>189</v>
      </c>
      <c r="L33" s="161">
        <v>273</v>
      </c>
      <c r="M33" s="162">
        <v>201</v>
      </c>
      <c r="N33" s="163">
        <f>+H33+J33+L33</f>
        <v>742</v>
      </c>
      <c r="O33" s="164">
        <f>+I33+K33+M33</f>
        <v>590</v>
      </c>
      <c r="P33" s="155">
        <f t="shared" si="3"/>
        <v>295</v>
      </c>
      <c r="Q33" s="136">
        <f t="shared" si="5"/>
        <v>1.2576271186440677</v>
      </c>
      <c r="R33" s="161"/>
      <c r="S33" s="158">
        <f t="shared" si="1"/>
      </c>
      <c r="T33" s="161">
        <v>11031159</v>
      </c>
      <c r="U33" s="162">
        <v>1101239</v>
      </c>
      <c r="V33" s="139">
        <f t="shared" si="2"/>
        <v>10.017043530060231</v>
      </c>
      <c r="W33" s="132"/>
    </row>
    <row r="34" spans="1:23" s="5" customFormat="1" ht="15.75" customHeight="1">
      <c r="A34" s="84">
        <v>30</v>
      </c>
      <c r="B34" s="138" t="s">
        <v>67</v>
      </c>
      <c r="C34" s="159">
        <v>40529</v>
      </c>
      <c r="D34" s="160" t="s">
        <v>8</v>
      </c>
      <c r="E34" s="160">
        <v>134</v>
      </c>
      <c r="F34" s="160">
        <v>1</v>
      </c>
      <c r="G34" s="160">
        <v>7</v>
      </c>
      <c r="H34" s="161">
        <v>303</v>
      </c>
      <c r="I34" s="162">
        <v>86</v>
      </c>
      <c r="J34" s="161">
        <v>156</v>
      </c>
      <c r="K34" s="162">
        <v>45</v>
      </c>
      <c r="L34" s="161">
        <v>249</v>
      </c>
      <c r="M34" s="162">
        <v>61</v>
      </c>
      <c r="N34" s="163">
        <v>708</v>
      </c>
      <c r="O34" s="164">
        <v>192</v>
      </c>
      <c r="P34" s="155">
        <f t="shared" si="3"/>
        <v>192</v>
      </c>
      <c r="Q34" s="136">
        <f t="shared" si="5"/>
        <v>3.6875</v>
      </c>
      <c r="R34" s="161"/>
      <c r="S34" s="158">
        <f t="shared" si="1"/>
      </c>
      <c r="T34" s="165">
        <v>425429</v>
      </c>
      <c r="U34" s="166">
        <v>53982</v>
      </c>
      <c r="V34" s="139">
        <f t="shared" si="2"/>
        <v>7.880941795413286</v>
      </c>
      <c r="W34" s="132"/>
    </row>
    <row r="35" spans="1:23" s="5" customFormat="1" ht="15.75" customHeight="1">
      <c r="A35" s="84">
        <v>31</v>
      </c>
      <c r="B35" s="140" t="s">
        <v>33</v>
      </c>
      <c r="C35" s="152">
        <v>40543</v>
      </c>
      <c r="D35" s="153" t="s">
        <v>58</v>
      </c>
      <c r="E35" s="153">
        <v>99</v>
      </c>
      <c r="F35" s="153">
        <v>2</v>
      </c>
      <c r="G35" s="153">
        <v>7</v>
      </c>
      <c r="H35" s="169">
        <v>138</v>
      </c>
      <c r="I35" s="170">
        <v>19</v>
      </c>
      <c r="J35" s="169">
        <v>197</v>
      </c>
      <c r="K35" s="170">
        <v>26</v>
      </c>
      <c r="L35" s="169">
        <v>237</v>
      </c>
      <c r="M35" s="170">
        <v>32</v>
      </c>
      <c r="N35" s="171">
        <f>H35+J35+L35</f>
        <v>572</v>
      </c>
      <c r="O35" s="172">
        <f>I35+K35+M35</f>
        <v>77</v>
      </c>
      <c r="P35" s="155">
        <f t="shared" si="3"/>
        <v>38.5</v>
      </c>
      <c r="Q35" s="144">
        <f>+N35/O35</f>
        <v>7.428571428571429</v>
      </c>
      <c r="R35" s="233">
        <v>5472.5</v>
      </c>
      <c r="S35" s="158">
        <f t="shared" si="1"/>
        <v>-0.8954773869346734</v>
      </c>
      <c r="T35" s="173">
        <v>1373218.5</v>
      </c>
      <c r="U35" s="174">
        <v>124982</v>
      </c>
      <c r="V35" s="139">
        <f t="shared" si="2"/>
        <v>10.987330175545278</v>
      </c>
      <c r="W35" s="132"/>
    </row>
    <row r="36" spans="1:23" s="5" customFormat="1" ht="15.75" customHeight="1">
      <c r="A36" s="84">
        <v>32</v>
      </c>
      <c r="B36" s="137" t="s">
        <v>68</v>
      </c>
      <c r="C36" s="152">
        <v>40487</v>
      </c>
      <c r="D36" s="153" t="s">
        <v>24</v>
      </c>
      <c r="E36" s="153">
        <v>162</v>
      </c>
      <c r="F36" s="153">
        <v>1</v>
      </c>
      <c r="G36" s="153">
        <v>13</v>
      </c>
      <c r="H36" s="154">
        <v>143</v>
      </c>
      <c r="I36" s="155">
        <v>23</v>
      </c>
      <c r="J36" s="154">
        <v>168</v>
      </c>
      <c r="K36" s="155">
        <v>27</v>
      </c>
      <c r="L36" s="154">
        <v>177</v>
      </c>
      <c r="M36" s="155">
        <v>29</v>
      </c>
      <c r="N36" s="156">
        <f>SUM(H36+J36+L36)</f>
        <v>488</v>
      </c>
      <c r="O36" s="157">
        <f>SUM(I36+K36+M36)</f>
        <v>79</v>
      </c>
      <c r="P36" s="155">
        <f t="shared" si="3"/>
        <v>79</v>
      </c>
      <c r="Q36" s="136">
        <f aca="true" t="shared" si="6" ref="Q36:Q45">IF(N36&lt;&gt;0,N36/O36,"")</f>
        <v>6.177215189873418</v>
      </c>
      <c r="R36" s="154">
        <v>1941</v>
      </c>
      <c r="S36" s="158">
        <f t="shared" si="1"/>
        <v>-0.7485832045337455</v>
      </c>
      <c r="T36" s="154">
        <v>2298799.5</v>
      </c>
      <c r="U36" s="155">
        <v>252638</v>
      </c>
      <c r="V36" s="139">
        <f t="shared" si="2"/>
        <v>9.099183416588161</v>
      </c>
      <c r="W36" s="132"/>
    </row>
    <row r="37" spans="1:23" s="5" customFormat="1" ht="15.75" customHeight="1">
      <c r="A37" s="84">
        <v>33</v>
      </c>
      <c r="B37" s="141" t="s">
        <v>69</v>
      </c>
      <c r="C37" s="152">
        <v>40536</v>
      </c>
      <c r="D37" s="153" t="s">
        <v>26</v>
      </c>
      <c r="E37" s="153">
        <v>91</v>
      </c>
      <c r="F37" s="153">
        <v>1</v>
      </c>
      <c r="G37" s="153">
        <v>8</v>
      </c>
      <c r="H37" s="154">
        <v>219</v>
      </c>
      <c r="I37" s="155">
        <v>36</v>
      </c>
      <c r="J37" s="154">
        <v>127</v>
      </c>
      <c r="K37" s="155">
        <v>17</v>
      </c>
      <c r="L37" s="154">
        <v>63</v>
      </c>
      <c r="M37" s="155">
        <v>8</v>
      </c>
      <c r="N37" s="156">
        <f>+L37+J37+H37</f>
        <v>409</v>
      </c>
      <c r="O37" s="157">
        <f>+M37+K37+I37</f>
        <v>61</v>
      </c>
      <c r="P37" s="155">
        <f t="shared" si="3"/>
        <v>61</v>
      </c>
      <c r="Q37" s="136">
        <f t="shared" si="6"/>
        <v>6.704918032786885</v>
      </c>
      <c r="R37" s="154"/>
      <c r="S37" s="158">
        <f t="shared" si="1"/>
      </c>
      <c r="T37" s="154">
        <v>1196289</v>
      </c>
      <c r="U37" s="155">
        <v>104610</v>
      </c>
      <c r="V37" s="139">
        <f t="shared" si="2"/>
        <v>11.435704043590478</v>
      </c>
      <c r="W37" s="132"/>
    </row>
    <row r="38" spans="1:23" s="5" customFormat="1" ht="15.75" customHeight="1">
      <c r="A38" s="84">
        <v>34</v>
      </c>
      <c r="B38" s="142" t="s">
        <v>70</v>
      </c>
      <c r="C38" s="159">
        <v>40480</v>
      </c>
      <c r="D38" s="167" t="s">
        <v>13</v>
      </c>
      <c r="E38" s="168">
        <v>21</v>
      </c>
      <c r="F38" s="168">
        <v>1</v>
      </c>
      <c r="G38" s="168">
        <v>12</v>
      </c>
      <c r="H38" s="161">
        <v>0</v>
      </c>
      <c r="I38" s="162">
        <v>0</v>
      </c>
      <c r="J38" s="161">
        <v>110</v>
      </c>
      <c r="K38" s="162">
        <v>18</v>
      </c>
      <c r="L38" s="161">
        <v>262</v>
      </c>
      <c r="M38" s="162">
        <v>38</v>
      </c>
      <c r="N38" s="163">
        <f>+H38+J38+L38</f>
        <v>372</v>
      </c>
      <c r="O38" s="164">
        <f>+I38+K38+M38</f>
        <v>56</v>
      </c>
      <c r="P38" s="155">
        <f t="shared" si="3"/>
        <v>56</v>
      </c>
      <c r="Q38" s="136">
        <f t="shared" si="6"/>
        <v>6.642857142857143</v>
      </c>
      <c r="R38" s="161">
        <v>1719</v>
      </c>
      <c r="S38" s="158">
        <f t="shared" si="1"/>
        <v>-0.7835951134380453</v>
      </c>
      <c r="T38" s="161">
        <v>298335</v>
      </c>
      <c r="U38" s="162">
        <v>26890</v>
      </c>
      <c r="V38" s="139">
        <f t="shared" si="2"/>
        <v>11.09464484938639</v>
      </c>
      <c r="W38" s="132">
        <v>1</v>
      </c>
    </row>
    <row r="39" spans="1:23" s="5" customFormat="1" ht="15.75" customHeight="1">
      <c r="A39" s="84">
        <v>35</v>
      </c>
      <c r="B39" s="138" t="s">
        <v>21</v>
      </c>
      <c r="C39" s="159">
        <v>40515</v>
      </c>
      <c r="D39" s="160" t="s">
        <v>25</v>
      </c>
      <c r="E39" s="160">
        <v>337</v>
      </c>
      <c r="F39" s="160">
        <v>2</v>
      </c>
      <c r="G39" s="160">
        <v>11</v>
      </c>
      <c r="H39" s="161">
        <v>87</v>
      </c>
      <c r="I39" s="162">
        <v>8</v>
      </c>
      <c r="J39" s="161">
        <v>200</v>
      </c>
      <c r="K39" s="162">
        <v>18</v>
      </c>
      <c r="L39" s="161">
        <v>85</v>
      </c>
      <c r="M39" s="162">
        <v>10</v>
      </c>
      <c r="N39" s="163">
        <f>+H39+J39+L39</f>
        <v>372</v>
      </c>
      <c r="O39" s="164">
        <f>+I39+K39+M39</f>
        <v>36</v>
      </c>
      <c r="P39" s="155">
        <f t="shared" si="3"/>
        <v>18</v>
      </c>
      <c r="Q39" s="136">
        <f t="shared" si="6"/>
        <v>10.333333333333334</v>
      </c>
      <c r="R39" s="161">
        <v>729</v>
      </c>
      <c r="S39" s="158">
        <f t="shared" si="1"/>
        <v>-0.4897119341563786</v>
      </c>
      <c r="T39" s="161">
        <v>19628686</v>
      </c>
      <c r="U39" s="162">
        <v>2093985</v>
      </c>
      <c r="V39" s="139">
        <f t="shared" si="2"/>
        <v>9.37384269705848</v>
      </c>
      <c r="W39" s="132"/>
    </row>
    <row r="40" spans="1:23" s="5" customFormat="1" ht="15.75" customHeight="1">
      <c r="A40" s="84">
        <v>36</v>
      </c>
      <c r="B40" s="138" t="s">
        <v>71</v>
      </c>
      <c r="C40" s="159">
        <v>40908</v>
      </c>
      <c r="D40" s="160" t="s">
        <v>8</v>
      </c>
      <c r="E40" s="160">
        <v>20</v>
      </c>
      <c r="F40" s="160">
        <v>1</v>
      </c>
      <c r="G40" s="160">
        <v>5</v>
      </c>
      <c r="H40" s="161">
        <v>23</v>
      </c>
      <c r="I40" s="162">
        <v>3</v>
      </c>
      <c r="J40" s="161">
        <v>149</v>
      </c>
      <c r="K40" s="162">
        <v>21</v>
      </c>
      <c r="L40" s="161">
        <v>92</v>
      </c>
      <c r="M40" s="162">
        <v>13</v>
      </c>
      <c r="N40" s="163">
        <v>264</v>
      </c>
      <c r="O40" s="164">
        <v>37</v>
      </c>
      <c r="P40" s="155">
        <f t="shared" si="3"/>
        <v>37</v>
      </c>
      <c r="Q40" s="136">
        <f t="shared" si="6"/>
        <v>7.135135135135135</v>
      </c>
      <c r="R40" s="161"/>
      <c r="S40" s="158">
        <f t="shared" si="1"/>
      </c>
      <c r="T40" s="165">
        <v>90057</v>
      </c>
      <c r="U40" s="166">
        <v>9299</v>
      </c>
      <c r="V40" s="139">
        <f t="shared" si="2"/>
        <v>9.684589740832347</v>
      </c>
      <c r="W40" s="133"/>
    </row>
    <row r="41" spans="1:23" s="5" customFormat="1" ht="15.75" customHeight="1">
      <c r="A41" s="84">
        <v>37</v>
      </c>
      <c r="B41" s="137" t="s">
        <v>36</v>
      </c>
      <c r="C41" s="186">
        <v>40543</v>
      </c>
      <c r="D41" s="187" t="s">
        <v>62</v>
      </c>
      <c r="E41" s="187">
        <v>2</v>
      </c>
      <c r="F41" s="187">
        <v>1</v>
      </c>
      <c r="G41" s="187">
        <v>7</v>
      </c>
      <c r="H41" s="188">
        <v>78</v>
      </c>
      <c r="I41" s="189">
        <v>13</v>
      </c>
      <c r="J41" s="188">
        <v>60</v>
      </c>
      <c r="K41" s="189">
        <v>10</v>
      </c>
      <c r="L41" s="188">
        <v>96</v>
      </c>
      <c r="M41" s="189">
        <v>16</v>
      </c>
      <c r="N41" s="190">
        <f>SUM(H41+J41+L41)</f>
        <v>234</v>
      </c>
      <c r="O41" s="191">
        <f>SUM(I41+K41+M41)</f>
        <v>39</v>
      </c>
      <c r="P41" s="155">
        <f t="shared" si="3"/>
        <v>39</v>
      </c>
      <c r="Q41" s="136">
        <f t="shared" si="6"/>
        <v>6</v>
      </c>
      <c r="R41" s="188">
        <v>889</v>
      </c>
      <c r="S41" s="158">
        <f t="shared" si="1"/>
        <v>-0.7367829021372329</v>
      </c>
      <c r="T41" s="188">
        <v>62690.5</v>
      </c>
      <c r="U41" s="189">
        <v>4589</v>
      </c>
      <c r="V41" s="139">
        <f t="shared" si="2"/>
        <v>13.661037263020265</v>
      </c>
      <c r="W41" s="132">
        <v>1</v>
      </c>
    </row>
    <row r="42" spans="1:23" s="5" customFormat="1" ht="15.75" customHeight="1">
      <c r="A42" s="84">
        <v>38</v>
      </c>
      <c r="B42" s="142" t="s">
        <v>72</v>
      </c>
      <c r="C42" s="159">
        <v>40480</v>
      </c>
      <c r="D42" s="167" t="s">
        <v>13</v>
      </c>
      <c r="E42" s="168">
        <v>1</v>
      </c>
      <c r="F42" s="168">
        <v>1</v>
      </c>
      <c r="G42" s="168">
        <v>9</v>
      </c>
      <c r="H42" s="161">
        <v>64</v>
      </c>
      <c r="I42" s="162">
        <v>9</v>
      </c>
      <c r="J42" s="161">
        <v>64</v>
      </c>
      <c r="K42" s="162">
        <v>9</v>
      </c>
      <c r="L42" s="161">
        <v>48</v>
      </c>
      <c r="M42" s="162">
        <v>7</v>
      </c>
      <c r="N42" s="163">
        <f>+H42+J42+L42</f>
        <v>176</v>
      </c>
      <c r="O42" s="164">
        <f>+I42+K42+M42</f>
        <v>25</v>
      </c>
      <c r="P42" s="155">
        <f t="shared" si="3"/>
        <v>25</v>
      </c>
      <c r="Q42" s="136">
        <f t="shared" si="6"/>
        <v>7.04</v>
      </c>
      <c r="R42" s="161">
        <v>342</v>
      </c>
      <c r="S42" s="158">
        <f t="shared" si="1"/>
        <v>-0.4853801169590643</v>
      </c>
      <c r="T42" s="161">
        <v>14351</v>
      </c>
      <c r="U42" s="162">
        <v>1040</v>
      </c>
      <c r="V42" s="139">
        <f t="shared" si="2"/>
        <v>13.799038461538462</v>
      </c>
      <c r="W42" s="133"/>
    </row>
    <row r="43" spans="1:23" s="5" customFormat="1" ht="15.75" customHeight="1">
      <c r="A43" s="84">
        <v>39</v>
      </c>
      <c r="B43" s="137" t="s">
        <v>34</v>
      </c>
      <c r="C43" s="152">
        <v>40543</v>
      </c>
      <c r="D43" s="153" t="s">
        <v>35</v>
      </c>
      <c r="E43" s="153">
        <v>37</v>
      </c>
      <c r="F43" s="153">
        <v>1</v>
      </c>
      <c r="G43" s="153">
        <v>7</v>
      </c>
      <c r="H43" s="154">
        <v>41</v>
      </c>
      <c r="I43" s="155">
        <v>5</v>
      </c>
      <c r="J43" s="154">
        <v>49</v>
      </c>
      <c r="K43" s="155">
        <v>6</v>
      </c>
      <c r="L43" s="154">
        <v>24</v>
      </c>
      <c r="M43" s="155">
        <v>3</v>
      </c>
      <c r="N43" s="156">
        <f>H43+J43+L43</f>
        <v>114</v>
      </c>
      <c r="O43" s="157">
        <f>I43+K43+M43</f>
        <v>14</v>
      </c>
      <c r="P43" s="155">
        <f t="shared" si="3"/>
        <v>14</v>
      </c>
      <c r="Q43" s="136">
        <f t="shared" si="6"/>
        <v>8.142857142857142</v>
      </c>
      <c r="R43" s="154">
        <v>90</v>
      </c>
      <c r="S43" s="158">
        <f t="shared" si="1"/>
        <v>0.26666666666666666</v>
      </c>
      <c r="T43" s="154">
        <v>65780.5</v>
      </c>
      <c r="U43" s="155">
        <v>9166</v>
      </c>
      <c r="V43" s="139">
        <f t="shared" si="2"/>
        <v>7.17657647828933</v>
      </c>
      <c r="W43" s="132"/>
    </row>
    <row r="44" spans="1:23" s="5" customFormat="1" ht="15.75" customHeight="1">
      <c r="A44" s="84">
        <v>40</v>
      </c>
      <c r="B44" s="138" t="s">
        <v>14</v>
      </c>
      <c r="C44" s="159">
        <v>40499</v>
      </c>
      <c r="D44" s="160" t="s">
        <v>25</v>
      </c>
      <c r="E44" s="160">
        <v>216</v>
      </c>
      <c r="F44" s="160">
        <v>3</v>
      </c>
      <c r="G44" s="160">
        <v>13</v>
      </c>
      <c r="H44" s="161">
        <v>30</v>
      </c>
      <c r="I44" s="162">
        <v>4</v>
      </c>
      <c r="J44" s="161">
        <v>21</v>
      </c>
      <c r="K44" s="162">
        <v>3</v>
      </c>
      <c r="L44" s="161">
        <v>28</v>
      </c>
      <c r="M44" s="162">
        <v>4</v>
      </c>
      <c r="N44" s="163">
        <f>+H44+J44+L44</f>
        <v>79</v>
      </c>
      <c r="O44" s="164">
        <f>+I44+K44+M44</f>
        <v>11</v>
      </c>
      <c r="P44" s="155">
        <f t="shared" si="3"/>
        <v>3.6666666666666665</v>
      </c>
      <c r="Q44" s="136">
        <f t="shared" si="6"/>
        <v>7.181818181818182</v>
      </c>
      <c r="R44" s="161">
        <v>130</v>
      </c>
      <c r="S44" s="158">
        <f t="shared" si="1"/>
        <v>-0.3923076923076923</v>
      </c>
      <c r="T44" s="161">
        <v>7556139</v>
      </c>
      <c r="U44" s="162">
        <v>797994</v>
      </c>
      <c r="V44" s="139">
        <f t="shared" si="2"/>
        <v>9.468917059526763</v>
      </c>
      <c r="W44" s="134">
        <v>1</v>
      </c>
    </row>
    <row r="45" spans="1:23" s="5" customFormat="1" ht="15.75" customHeight="1" thickBot="1">
      <c r="A45" s="84">
        <v>41</v>
      </c>
      <c r="B45" s="201" t="s">
        <v>15</v>
      </c>
      <c r="C45" s="202">
        <v>40466</v>
      </c>
      <c r="D45" s="203" t="s">
        <v>26</v>
      </c>
      <c r="E45" s="203">
        <v>119</v>
      </c>
      <c r="F45" s="203">
        <v>1</v>
      </c>
      <c r="G45" s="203">
        <v>18</v>
      </c>
      <c r="H45" s="204">
        <v>0</v>
      </c>
      <c r="I45" s="205">
        <v>0</v>
      </c>
      <c r="J45" s="204">
        <v>54</v>
      </c>
      <c r="K45" s="205">
        <v>9</v>
      </c>
      <c r="L45" s="204">
        <v>12</v>
      </c>
      <c r="M45" s="205">
        <v>2</v>
      </c>
      <c r="N45" s="206">
        <f>+L45+J45+H45</f>
        <v>66</v>
      </c>
      <c r="O45" s="207">
        <f>+M45+K45+I45</f>
        <v>11</v>
      </c>
      <c r="P45" s="205">
        <f t="shared" si="3"/>
        <v>11</v>
      </c>
      <c r="Q45" s="151">
        <f t="shared" si="6"/>
        <v>6</v>
      </c>
      <c r="R45" s="204">
        <v>96</v>
      </c>
      <c r="S45" s="208">
        <f t="shared" si="1"/>
        <v>-0.3125</v>
      </c>
      <c r="T45" s="204">
        <v>2014345</v>
      </c>
      <c r="U45" s="205">
        <v>175358</v>
      </c>
      <c r="V45" s="209">
        <f t="shared" si="2"/>
        <v>11.487043647851824</v>
      </c>
      <c r="W45" s="133"/>
    </row>
    <row r="46" spans="1:23" s="7" customFormat="1" ht="15">
      <c r="A46" s="85"/>
      <c r="B46" s="266"/>
      <c r="C46" s="267"/>
      <c r="D46" s="268"/>
      <c r="E46" s="1"/>
      <c r="F46" s="1"/>
      <c r="G46" s="2"/>
      <c r="H46" s="56"/>
      <c r="I46" s="66"/>
      <c r="J46" s="56"/>
      <c r="K46" s="66"/>
      <c r="L46" s="56"/>
      <c r="M46" s="66"/>
      <c r="N46" s="61"/>
      <c r="O46" s="71"/>
      <c r="P46" s="74"/>
      <c r="Q46" s="76"/>
      <c r="R46" s="64"/>
      <c r="S46" s="39"/>
      <c r="T46" s="64"/>
      <c r="U46" s="74"/>
      <c r="V46" s="101"/>
      <c r="W46" s="47"/>
    </row>
    <row r="47" spans="1:23" s="7" customFormat="1" ht="15">
      <c r="A47" s="87"/>
      <c r="B47" s="88"/>
      <c r="C47" s="130"/>
      <c r="D47" s="89"/>
      <c r="E47" s="90"/>
      <c r="F47" s="90"/>
      <c r="G47" s="91"/>
      <c r="H47" s="92"/>
      <c r="I47" s="93"/>
      <c r="J47" s="92"/>
      <c r="K47" s="93"/>
      <c r="L47" s="92"/>
      <c r="M47" s="93"/>
      <c r="N47" s="94"/>
      <c r="O47" s="95"/>
      <c r="P47" s="96"/>
      <c r="Q47" s="97"/>
      <c r="R47" s="98"/>
      <c r="S47" s="99"/>
      <c r="T47" s="98"/>
      <c r="U47" s="96"/>
      <c r="V47" s="102"/>
      <c r="W47" s="47"/>
    </row>
    <row r="48" spans="1:23" s="7" customFormat="1" ht="21.75" customHeight="1">
      <c r="A48" s="261" t="s">
        <v>9</v>
      </c>
      <c r="B48" s="262"/>
      <c r="C48" s="262"/>
      <c r="D48" s="262"/>
      <c r="E48" s="262"/>
      <c r="F48" s="262"/>
      <c r="G48" s="262"/>
      <c r="H48" s="262"/>
      <c r="I48" s="262"/>
      <c r="J48" s="262"/>
      <c r="K48" s="262"/>
      <c r="L48" s="262"/>
      <c r="M48" s="262"/>
      <c r="N48" s="262"/>
      <c r="O48" s="262"/>
      <c r="P48" s="262"/>
      <c r="Q48" s="262"/>
      <c r="R48" s="262"/>
      <c r="S48" s="262"/>
      <c r="T48" s="262"/>
      <c r="U48" s="262"/>
      <c r="V48" s="262"/>
      <c r="W48" s="47"/>
    </row>
    <row r="49" spans="1:256" s="7" customFormat="1" ht="15">
      <c r="A49" s="254" t="s">
        <v>12</v>
      </c>
      <c r="B49" s="255"/>
      <c r="C49" s="255"/>
      <c r="D49" s="255"/>
      <c r="E49" s="255"/>
      <c r="F49" s="255"/>
      <c r="G49" s="255"/>
      <c r="H49" s="255"/>
      <c r="I49" s="255"/>
      <c r="J49" s="255"/>
      <c r="K49" s="255"/>
      <c r="L49" s="255"/>
      <c r="M49" s="255"/>
      <c r="N49" s="255"/>
      <c r="O49" s="255"/>
      <c r="P49" s="255"/>
      <c r="Q49" s="255"/>
      <c r="R49" s="255"/>
      <c r="S49" s="255"/>
      <c r="T49" s="255"/>
      <c r="U49" s="255"/>
      <c r="V49" s="255"/>
      <c r="W49" s="131"/>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3"/>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3"/>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3"/>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3"/>
      <c r="DH49" s="104"/>
      <c r="DI49" s="104"/>
      <c r="DJ49" s="104"/>
      <c r="DK49" s="104"/>
      <c r="DL49" s="104"/>
      <c r="DM49" s="104"/>
      <c r="DN49" s="104"/>
      <c r="DO49" s="104"/>
      <c r="DP49" s="104"/>
      <c r="DQ49" s="104"/>
      <c r="DR49" s="104"/>
      <c r="DS49" s="104"/>
      <c r="DT49" s="104"/>
      <c r="DU49" s="104"/>
      <c r="DV49" s="104"/>
      <c r="DW49" s="104"/>
      <c r="DX49" s="104"/>
      <c r="DY49" s="104"/>
      <c r="DZ49" s="104"/>
      <c r="EA49" s="104"/>
      <c r="EB49" s="104"/>
      <c r="EC49" s="103"/>
      <c r="ED49" s="104"/>
      <c r="EE49" s="104"/>
      <c r="EF49" s="104"/>
      <c r="EG49" s="104"/>
      <c r="EH49" s="104"/>
      <c r="EI49" s="104"/>
      <c r="EJ49" s="104"/>
      <c r="EK49" s="104"/>
      <c r="EL49" s="104"/>
      <c r="EM49" s="104"/>
      <c r="EN49" s="104"/>
      <c r="EO49" s="104"/>
      <c r="EP49" s="104"/>
      <c r="EQ49" s="104"/>
      <c r="ER49" s="104"/>
      <c r="ES49" s="104"/>
      <c r="ET49" s="104"/>
      <c r="EU49" s="104"/>
      <c r="EV49" s="104"/>
      <c r="EW49" s="104"/>
      <c r="EX49" s="104"/>
      <c r="EY49" s="103"/>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3"/>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3"/>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3"/>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3"/>
      <c r="IJ49" s="104"/>
      <c r="IK49" s="104"/>
      <c r="IL49" s="104"/>
      <c r="IM49" s="104"/>
      <c r="IN49" s="104"/>
      <c r="IO49" s="104"/>
      <c r="IP49" s="104"/>
      <c r="IQ49" s="104"/>
      <c r="IR49" s="104"/>
      <c r="IS49" s="104"/>
      <c r="IT49" s="104"/>
      <c r="IU49" s="104"/>
      <c r="IV49" s="104"/>
    </row>
    <row r="50" spans="1:256" s="7" customFormat="1" ht="15">
      <c r="A50" s="256"/>
      <c r="B50" s="257"/>
      <c r="C50" s="257"/>
      <c r="D50" s="257"/>
      <c r="E50" s="257"/>
      <c r="F50" s="257"/>
      <c r="G50" s="257"/>
      <c r="H50" s="257"/>
      <c r="I50" s="257"/>
      <c r="J50" s="257"/>
      <c r="K50" s="257"/>
      <c r="L50" s="257"/>
      <c r="M50" s="257"/>
      <c r="N50" s="257"/>
      <c r="O50" s="257"/>
      <c r="P50" s="257"/>
      <c r="Q50" s="257"/>
      <c r="R50" s="257"/>
      <c r="S50" s="257"/>
      <c r="T50" s="257"/>
      <c r="U50" s="257"/>
      <c r="V50" s="258"/>
      <c r="W50" s="131"/>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3"/>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3"/>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3"/>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3"/>
      <c r="DH50" s="104"/>
      <c r="DI50" s="104"/>
      <c r="DJ50" s="104"/>
      <c r="DK50" s="104"/>
      <c r="DL50" s="104"/>
      <c r="DM50" s="104"/>
      <c r="DN50" s="104"/>
      <c r="DO50" s="104"/>
      <c r="DP50" s="104"/>
      <c r="DQ50" s="104"/>
      <c r="DR50" s="104"/>
      <c r="DS50" s="104"/>
      <c r="DT50" s="104"/>
      <c r="DU50" s="104"/>
      <c r="DV50" s="104"/>
      <c r="DW50" s="104"/>
      <c r="DX50" s="104"/>
      <c r="DY50" s="104"/>
      <c r="DZ50" s="104"/>
      <c r="EA50" s="104"/>
      <c r="EB50" s="104"/>
      <c r="EC50" s="103"/>
      <c r="ED50" s="104"/>
      <c r="EE50" s="104"/>
      <c r="EF50" s="104"/>
      <c r="EG50" s="104"/>
      <c r="EH50" s="104"/>
      <c r="EI50" s="104"/>
      <c r="EJ50" s="104"/>
      <c r="EK50" s="104"/>
      <c r="EL50" s="104"/>
      <c r="EM50" s="104"/>
      <c r="EN50" s="104"/>
      <c r="EO50" s="104"/>
      <c r="EP50" s="104"/>
      <c r="EQ50" s="104"/>
      <c r="ER50" s="104"/>
      <c r="ES50" s="104"/>
      <c r="ET50" s="104"/>
      <c r="EU50" s="104"/>
      <c r="EV50" s="104"/>
      <c r="EW50" s="104"/>
      <c r="EX50" s="104"/>
      <c r="EY50" s="103"/>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3"/>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3"/>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3"/>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3"/>
      <c r="IJ50" s="104"/>
      <c r="IK50" s="104"/>
      <c r="IL50" s="104"/>
      <c r="IM50" s="104"/>
      <c r="IN50" s="104"/>
      <c r="IO50" s="104"/>
      <c r="IP50" s="104"/>
      <c r="IQ50" s="104"/>
      <c r="IR50" s="104"/>
      <c r="IS50" s="104"/>
      <c r="IT50" s="104"/>
      <c r="IU50" s="104"/>
      <c r="IV50" s="104"/>
    </row>
    <row r="51" spans="1:256" s="7" customFormat="1" ht="15">
      <c r="A51" s="259"/>
      <c r="B51" s="260"/>
      <c r="C51" s="260"/>
      <c r="D51" s="260"/>
      <c r="E51" s="260"/>
      <c r="F51" s="260"/>
      <c r="G51" s="260"/>
      <c r="H51" s="260"/>
      <c r="I51" s="260"/>
      <c r="J51" s="260"/>
      <c r="K51" s="260"/>
      <c r="L51" s="260"/>
      <c r="M51" s="260"/>
      <c r="N51" s="260"/>
      <c r="O51" s="260"/>
      <c r="P51" s="260"/>
      <c r="Q51" s="260"/>
      <c r="R51" s="260"/>
      <c r="S51" s="260"/>
      <c r="T51" s="260"/>
      <c r="U51" s="260"/>
      <c r="V51" s="260"/>
      <c r="W51" s="131"/>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3"/>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3"/>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3"/>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3"/>
      <c r="DH51" s="104"/>
      <c r="DI51" s="104"/>
      <c r="DJ51" s="104"/>
      <c r="DK51" s="104"/>
      <c r="DL51" s="104"/>
      <c r="DM51" s="104"/>
      <c r="DN51" s="104"/>
      <c r="DO51" s="104"/>
      <c r="DP51" s="104"/>
      <c r="DQ51" s="104"/>
      <c r="DR51" s="104"/>
      <c r="DS51" s="104"/>
      <c r="DT51" s="104"/>
      <c r="DU51" s="104"/>
      <c r="DV51" s="104"/>
      <c r="DW51" s="104"/>
      <c r="DX51" s="104"/>
      <c r="DY51" s="104"/>
      <c r="DZ51" s="104"/>
      <c r="EA51" s="104"/>
      <c r="EB51" s="104"/>
      <c r="EC51" s="103"/>
      <c r="ED51" s="104"/>
      <c r="EE51" s="104"/>
      <c r="EF51" s="104"/>
      <c r="EG51" s="104"/>
      <c r="EH51" s="104"/>
      <c r="EI51" s="104"/>
      <c r="EJ51" s="104"/>
      <c r="EK51" s="104"/>
      <c r="EL51" s="104"/>
      <c r="EM51" s="104"/>
      <c r="EN51" s="104"/>
      <c r="EO51" s="104"/>
      <c r="EP51" s="104"/>
      <c r="EQ51" s="104"/>
      <c r="ER51" s="104"/>
      <c r="ES51" s="104"/>
      <c r="ET51" s="104"/>
      <c r="EU51" s="104"/>
      <c r="EV51" s="104"/>
      <c r="EW51" s="104"/>
      <c r="EX51" s="104"/>
      <c r="EY51" s="103"/>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3"/>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3"/>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3"/>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3"/>
      <c r="IJ51" s="104"/>
      <c r="IK51" s="104"/>
      <c r="IL51" s="104"/>
      <c r="IM51" s="104"/>
      <c r="IN51" s="104"/>
      <c r="IO51" s="104"/>
      <c r="IP51" s="104"/>
      <c r="IQ51" s="104"/>
      <c r="IR51" s="104"/>
      <c r="IS51" s="104"/>
      <c r="IT51" s="104"/>
      <c r="IU51" s="104"/>
      <c r="IV51" s="104"/>
    </row>
    <row r="52" spans="1:256" s="7" customFormat="1" ht="10.5" customHeight="1">
      <c r="A52" s="254" t="s">
        <v>11</v>
      </c>
      <c r="B52" s="255"/>
      <c r="C52" s="255"/>
      <c r="D52" s="255"/>
      <c r="E52" s="255"/>
      <c r="F52" s="255"/>
      <c r="G52" s="255"/>
      <c r="H52" s="255"/>
      <c r="I52" s="255"/>
      <c r="J52" s="255"/>
      <c r="K52" s="255"/>
      <c r="L52" s="255"/>
      <c r="M52" s="255"/>
      <c r="N52" s="255"/>
      <c r="O52" s="255"/>
      <c r="P52" s="255"/>
      <c r="Q52" s="255"/>
      <c r="R52" s="255"/>
      <c r="S52" s="255"/>
      <c r="T52" s="255"/>
      <c r="U52" s="255"/>
      <c r="V52" s="255"/>
      <c r="W52" s="131"/>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3"/>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3"/>
      <c r="BP52" s="104"/>
      <c r="BQ52" s="104"/>
      <c r="BR52" s="104"/>
      <c r="BS52" s="104"/>
      <c r="BT52" s="104"/>
      <c r="BU52" s="104"/>
      <c r="BV52" s="104"/>
      <c r="BW52" s="104"/>
      <c r="BX52" s="104"/>
      <c r="BY52" s="104"/>
      <c r="BZ52" s="104"/>
      <c r="CA52" s="104"/>
      <c r="CB52" s="104"/>
      <c r="CC52" s="104"/>
      <c r="CD52" s="104"/>
      <c r="CE52" s="104"/>
      <c r="CF52" s="104"/>
      <c r="CG52" s="104"/>
      <c r="CH52" s="104"/>
      <c r="CI52" s="104"/>
      <c r="CJ52" s="104"/>
      <c r="CK52" s="103"/>
      <c r="CL52" s="104"/>
      <c r="CM52" s="104"/>
      <c r="CN52" s="104"/>
      <c r="CO52" s="104"/>
      <c r="CP52" s="104"/>
      <c r="CQ52" s="104"/>
      <c r="CR52" s="104"/>
      <c r="CS52" s="104"/>
      <c r="CT52" s="104"/>
      <c r="CU52" s="104"/>
      <c r="CV52" s="104"/>
      <c r="CW52" s="104"/>
      <c r="CX52" s="104"/>
      <c r="CY52" s="104"/>
      <c r="CZ52" s="104"/>
      <c r="DA52" s="104"/>
      <c r="DB52" s="104"/>
      <c r="DC52" s="104"/>
      <c r="DD52" s="104"/>
      <c r="DE52" s="104"/>
      <c r="DF52" s="104"/>
      <c r="DG52" s="103"/>
      <c r="DH52" s="104"/>
      <c r="DI52" s="104"/>
      <c r="DJ52" s="104"/>
      <c r="DK52" s="104"/>
      <c r="DL52" s="104"/>
      <c r="DM52" s="104"/>
      <c r="DN52" s="104"/>
      <c r="DO52" s="104"/>
      <c r="DP52" s="104"/>
      <c r="DQ52" s="104"/>
      <c r="DR52" s="104"/>
      <c r="DS52" s="104"/>
      <c r="DT52" s="104"/>
      <c r="DU52" s="104"/>
      <c r="DV52" s="104"/>
      <c r="DW52" s="104"/>
      <c r="DX52" s="104"/>
      <c r="DY52" s="104"/>
      <c r="DZ52" s="104"/>
      <c r="EA52" s="104"/>
      <c r="EB52" s="104"/>
      <c r="EC52" s="103"/>
      <c r="ED52" s="104"/>
      <c r="EE52" s="104"/>
      <c r="EF52" s="104"/>
      <c r="EG52" s="104"/>
      <c r="EH52" s="104"/>
      <c r="EI52" s="104"/>
      <c r="EJ52" s="104"/>
      <c r="EK52" s="104"/>
      <c r="EL52" s="104"/>
      <c r="EM52" s="104"/>
      <c r="EN52" s="104"/>
      <c r="EO52" s="104"/>
      <c r="EP52" s="104"/>
      <c r="EQ52" s="104"/>
      <c r="ER52" s="104"/>
      <c r="ES52" s="104"/>
      <c r="ET52" s="104"/>
      <c r="EU52" s="104"/>
      <c r="EV52" s="104"/>
      <c r="EW52" s="104"/>
      <c r="EX52" s="104"/>
      <c r="EY52" s="103"/>
      <c r="EZ52" s="104"/>
      <c r="FA52" s="104"/>
      <c r="FB52" s="104"/>
      <c r="FC52" s="104"/>
      <c r="FD52" s="104"/>
      <c r="FE52" s="104"/>
      <c r="FF52" s="104"/>
      <c r="FG52" s="104"/>
      <c r="FH52" s="104"/>
      <c r="FI52" s="104"/>
      <c r="FJ52" s="104"/>
      <c r="FK52" s="104"/>
      <c r="FL52" s="104"/>
      <c r="FM52" s="104"/>
      <c r="FN52" s="104"/>
      <c r="FO52" s="104"/>
      <c r="FP52" s="104"/>
      <c r="FQ52" s="104"/>
      <c r="FR52" s="104"/>
      <c r="FS52" s="104"/>
      <c r="FT52" s="104"/>
      <c r="FU52" s="103"/>
      <c r="FV52" s="104"/>
      <c r="FW52" s="104"/>
      <c r="FX52" s="104"/>
      <c r="FY52" s="104"/>
      <c r="FZ52" s="104"/>
      <c r="GA52" s="104"/>
      <c r="GB52" s="104"/>
      <c r="GC52" s="104"/>
      <c r="GD52" s="104"/>
      <c r="GE52" s="104"/>
      <c r="GF52" s="104"/>
      <c r="GG52" s="104"/>
      <c r="GH52" s="104"/>
      <c r="GI52" s="104"/>
      <c r="GJ52" s="104"/>
      <c r="GK52" s="104"/>
      <c r="GL52" s="104"/>
      <c r="GM52" s="104"/>
      <c r="GN52" s="104"/>
      <c r="GO52" s="104"/>
      <c r="GP52" s="104"/>
      <c r="GQ52" s="103"/>
      <c r="GR52" s="104"/>
      <c r="GS52" s="104"/>
      <c r="GT52" s="104"/>
      <c r="GU52" s="104"/>
      <c r="GV52" s="104"/>
      <c r="GW52" s="104"/>
      <c r="GX52" s="104"/>
      <c r="GY52" s="104"/>
      <c r="GZ52" s="104"/>
      <c r="HA52" s="104"/>
      <c r="HB52" s="104"/>
      <c r="HC52" s="104"/>
      <c r="HD52" s="104"/>
      <c r="HE52" s="104"/>
      <c r="HF52" s="104"/>
      <c r="HG52" s="104"/>
      <c r="HH52" s="104"/>
      <c r="HI52" s="104"/>
      <c r="HJ52" s="104"/>
      <c r="HK52" s="104"/>
      <c r="HL52" s="104"/>
      <c r="HM52" s="103"/>
      <c r="HN52" s="104"/>
      <c r="HO52" s="104"/>
      <c r="HP52" s="104"/>
      <c r="HQ52" s="104"/>
      <c r="HR52" s="104"/>
      <c r="HS52" s="104"/>
      <c r="HT52" s="104"/>
      <c r="HU52" s="104"/>
      <c r="HV52" s="104"/>
      <c r="HW52" s="104"/>
      <c r="HX52" s="104"/>
      <c r="HY52" s="104"/>
      <c r="HZ52" s="104"/>
      <c r="IA52" s="104"/>
      <c r="IB52" s="104"/>
      <c r="IC52" s="104"/>
      <c r="ID52" s="104"/>
      <c r="IE52" s="104"/>
      <c r="IF52" s="104"/>
      <c r="IG52" s="104"/>
      <c r="IH52" s="104"/>
      <c r="II52" s="103"/>
      <c r="IJ52" s="104"/>
      <c r="IK52" s="104"/>
      <c r="IL52" s="104"/>
      <c r="IM52" s="104"/>
      <c r="IN52" s="104"/>
      <c r="IO52" s="104"/>
      <c r="IP52" s="104"/>
      <c r="IQ52" s="104"/>
      <c r="IR52" s="104"/>
      <c r="IS52" s="104"/>
      <c r="IT52" s="104"/>
      <c r="IU52" s="104"/>
      <c r="IV52" s="104"/>
    </row>
    <row r="53" spans="1:256" s="7" customFormat="1" ht="12" customHeight="1">
      <c r="A53" s="256"/>
      <c r="B53" s="257"/>
      <c r="C53" s="257"/>
      <c r="D53" s="257"/>
      <c r="E53" s="257"/>
      <c r="F53" s="257"/>
      <c r="G53" s="257"/>
      <c r="H53" s="257"/>
      <c r="I53" s="257"/>
      <c r="J53" s="257"/>
      <c r="K53" s="257"/>
      <c r="L53" s="257"/>
      <c r="M53" s="257"/>
      <c r="N53" s="257"/>
      <c r="O53" s="257"/>
      <c r="P53" s="257"/>
      <c r="Q53" s="257"/>
      <c r="R53" s="257"/>
      <c r="S53" s="257"/>
      <c r="T53" s="257"/>
      <c r="U53" s="257"/>
      <c r="V53" s="258"/>
      <c r="W53" s="131"/>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3"/>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3"/>
      <c r="BP53" s="104"/>
      <c r="BQ53" s="104"/>
      <c r="BR53" s="104"/>
      <c r="BS53" s="104"/>
      <c r="BT53" s="104"/>
      <c r="BU53" s="104"/>
      <c r="BV53" s="104"/>
      <c r="BW53" s="104"/>
      <c r="BX53" s="104"/>
      <c r="BY53" s="104"/>
      <c r="BZ53" s="104"/>
      <c r="CA53" s="104"/>
      <c r="CB53" s="104"/>
      <c r="CC53" s="104"/>
      <c r="CD53" s="104"/>
      <c r="CE53" s="104"/>
      <c r="CF53" s="104"/>
      <c r="CG53" s="104"/>
      <c r="CH53" s="104"/>
      <c r="CI53" s="104"/>
      <c r="CJ53" s="104"/>
      <c r="CK53" s="103"/>
      <c r="CL53" s="104"/>
      <c r="CM53" s="104"/>
      <c r="CN53" s="104"/>
      <c r="CO53" s="104"/>
      <c r="CP53" s="104"/>
      <c r="CQ53" s="104"/>
      <c r="CR53" s="104"/>
      <c r="CS53" s="104"/>
      <c r="CT53" s="104"/>
      <c r="CU53" s="104"/>
      <c r="CV53" s="104"/>
      <c r="CW53" s="104"/>
      <c r="CX53" s="104"/>
      <c r="CY53" s="104"/>
      <c r="CZ53" s="104"/>
      <c r="DA53" s="104"/>
      <c r="DB53" s="104"/>
      <c r="DC53" s="104"/>
      <c r="DD53" s="104"/>
      <c r="DE53" s="104"/>
      <c r="DF53" s="104"/>
      <c r="DG53" s="103"/>
      <c r="DH53" s="104"/>
      <c r="DI53" s="104"/>
      <c r="DJ53" s="104"/>
      <c r="DK53" s="104"/>
      <c r="DL53" s="104"/>
      <c r="DM53" s="104"/>
      <c r="DN53" s="104"/>
      <c r="DO53" s="104"/>
      <c r="DP53" s="104"/>
      <c r="DQ53" s="104"/>
      <c r="DR53" s="104"/>
      <c r="DS53" s="104"/>
      <c r="DT53" s="104"/>
      <c r="DU53" s="104"/>
      <c r="DV53" s="104"/>
      <c r="DW53" s="104"/>
      <c r="DX53" s="104"/>
      <c r="DY53" s="104"/>
      <c r="DZ53" s="104"/>
      <c r="EA53" s="104"/>
      <c r="EB53" s="104"/>
      <c r="EC53" s="103"/>
      <c r="ED53" s="104"/>
      <c r="EE53" s="104"/>
      <c r="EF53" s="104"/>
      <c r="EG53" s="104"/>
      <c r="EH53" s="104"/>
      <c r="EI53" s="104"/>
      <c r="EJ53" s="104"/>
      <c r="EK53" s="104"/>
      <c r="EL53" s="104"/>
      <c r="EM53" s="104"/>
      <c r="EN53" s="104"/>
      <c r="EO53" s="104"/>
      <c r="EP53" s="104"/>
      <c r="EQ53" s="104"/>
      <c r="ER53" s="104"/>
      <c r="ES53" s="104"/>
      <c r="ET53" s="104"/>
      <c r="EU53" s="104"/>
      <c r="EV53" s="104"/>
      <c r="EW53" s="104"/>
      <c r="EX53" s="104"/>
      <c r="EY53" s="103"/>
      <c r="EZ53" s="104"/>
      <c r="FA53" s="104"/>
      <c r="FB53" s="104"/>
      <c r="FC53" s="104"/>
      <c r="FD53" s="104"/>
      <c r="FE53" s="104"/>
      <c r="FF53" s="104"/>
      <c r="FG53" s="104"/>
      <c r="FH53" s="104"/>
      <c r="FI53" s="104"/>
      <c r="FJ53" s="104"/>
      <c r="FK53" s="104"/>
      <c r="FL53" s="104"/>
      <c r="FM53" s="104"/>
      <c r="FN53" s="104"/>
      <c r="FO53" s="104"/>
      <c r="FP53" s="104"/>
      <c r="FQ53" s="104"/>
      <c r="FR53" s="104"/>
      <c r="FS53" s="104"/>
      <c r="FT53" s="104"/>
      <c r="FU53" s="103"/>
      <c r="FV53" s="104"/>
      <c r="FW53" s="104"/>
      <c r="FX53" s="104"/>
      <c r="FY53" s="104"/>
      <c r="FZ53" s="104"/>
      <c r="GA53" s="104"/>
      <c r="GB53" s="104"/>
      <c r="GC53" s="104"/>
      <c r="GD53" s="104"/>
      <c r="GE53" s="104"/>
      <c r="GF53" s="104"/>
      <c r="GG53" s="104"/>
      <c r="GH53" s="104"/>
      <c r="GI53" s="104"/>
      <c r="GJ53" s="104"/>
      <c r="GK53" s="104"/>
      <c r="GL53" s="104"/>
      <c r="GM53" s="104"/>
      <c r="GN53" s="104"/>
      <c r="GO53" s="104"/>
      <c r="GP53" s="104"/>
      <c r="GQ53" s="103"/>
      <c r="GR53" s="104"/>
      <c r="GS53" s="104"/>
      <c r="GT53" s="104"/>
      <c r="GU53" s="104"/>
      <c r="GV53" s="104"/>
      <c r="GW53" s="104"/>
      <c r="GX53" s="104"/>
      <c r="GY53" s="104"/>
      <c r="GZ53" s="104"/>
      <c r="HA53" s="104"/>
      <c r="HB53" s="104"/>
      <c r="HC53" s="104"/>
      <c r="HD53" s="104"/>
      <c r="HE53" s="104"/>
      <c r="HF53" s="104"/>
      <c r="HG53" s="104"/>
      <c r="HH53" s="104"/>
      <c r="HI53" s="104"/>
      <c r="HJ53" s="104"/>
      <c r="HK53" s="104"/>
      <c r="HL53" s="104"/>
      <c r="HM53" s="103"/>
      <c r="HN53" s="104"/>
      <c r="HO53" s="104"/>
      <c r="HP53" s="104"/>
      <c r="HQ53" s="104"/>
      <c r="HR53" s="104"/>
      <c r="HS53" s="104"/>
      <c r="HT53" s="104"/>
      <c r="HU53" s="104"/>
      <c r="HV53" s="104"/>
      <c r="HW53" s="104"/>
      <c r="HX53" s="104"/>
      <c r="HY53" s="104"/>
      <c r="HZ53" s="104"/>
      <c r="IA53" s="104"/>
      <c r="IB53" s="104"/>
      <c r="IC53" s="104"/>
      <c r="ID53" s="104"/>
      <c r="IE53" s="104"/>
      <c r="IF53" s="104"/>
      <c r="IG53" s="104"/>
      <c r="IH53" s="104"/>
      <c r="II53" s="103"/>
      <c r="IJ53" s="104"/>
      <c r="IK53" s="104"/>
      <c r="IL53" s="104"/>
      <c r="IM53" s="104"/>
      <c r="IN53" s="104"/>
      <c r="IO53" s="104"/>
      <c r="IP53" s="104"/>
      <c r="IQ53" s="104"/>
      <c r="IR53" s="104"/>
      <c r="IS53" s="104"/>
      <c r="IT53" s="104"/>
      <c r="IU53" s="104"/>
      <c r="IV53" s="104"/>
    </row>
    <row r="54" spans="1:256" s="7" customFormat="1" ht="12" customHeight="1">
      <c r="A54" s="256"/>
      <c r="B54" s="257"/>
      <c r="C54" s="257"/>
      <c r="D54" s="257"/>
      <c r="E54" s="257"/>
      <c r="F54" s="257"/>
      <c r="G54" s="257"/>
      <c r="H54" s="257"/>
      <c r="I54" s="257"/>
      <c r="J54" s="257"/>
      <c r="K54" s="257"/>
      <c r="L54" s="257"/>
      <c r="M54" s="257"/>
      <c r="N54" s="257"/>
      <c r="O54" s="257"/>
      <c r="P54" s="257"/>
      <c r="Q54" s="257"/>
      <c r="R54" s="257"/>
      <c r="S54" s="257"/>
      <c r="T54" s="257"/>
      <c r="U54" s="257"/>
      <c r="V54" s="258"/>
      <c r="W54" s="131"/>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3"/>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3"/>
      <c r="BP54" s="104"/>
      <c r="BQ54" s="104"/>
      <c r="BR54" s="104"/>
      <c r="BS54" s="104"/>
      <c r="BT54" s="104"/>
      <c r="BU54" s="104"/>
      <c r="BV54" s="104"/>
      <c r="BW54" s="104"/>
      <c r="BX54" s="104"/>
      <c r="BY54" s="104"/>
      <c r="BZ54" s="104"/>
      <c r="CA54" s="104"/>
      <c r="CB54" s="104"/>
      <c r="CC54" s="104"/>
      <c r="CD54" s="104"/>
      <c r="CE54" s="104"/>
      <c r="CF54" s="104"/>
      <c r="CG54" s="104"/>
      <c r="CH54" s="104"/>
      <c r="CI54" s="104"/>
      <c r="CJ54" s="104"/>
      <c r="CK54" s="103"/>
      <c r="CL54" s="104"/>
      <c r="CM54" s="104"/>
      <c r="CN54" s="104"/>
      <c r="CO54" s="104"/>
      <c r="CP54" s="104"/>
      <c r="CQ54" s="104"/>
      <c r="CR54" s="104"/>
      <c r="CS54" s="104"/>
      <c r="CT54" s="104"/>
      <c r="CU54" s="104"/>
      <c r="CV54" s="104"/>
      <c r="CW54" s="104"/>
      <c r="CX54" s="104"/>
      <c r="CY54" s="104"/>
      <c r="CZ54" s="104"/>
      <c r="DA54" s="104"/>
      <c r="DB54" s="104"/>
      <c r="DC54" s="104"/>
      <c r="DD54" s="104"/>
      <c r="DE54" s="104"/>
      <c r="DF54" s="104"/>
      <c r="DG54" s="103"/>
      <c r="DH54" s="104"/>
      <c r="DI54" s="104"/>
      <c r="DJ54" s="104"/>
      <c r="DK54" s="104"/>
      <c r="DL54" s="104"/>
      <c r="DM54" s="104"/>
      <c r="DN54" s="104"/>
      <c r="DO54" s="104"/>
      <c r="DP54" s="104"/>
      <c r="DQ54" s="104"/>
      <c r="DR54" s="104"/>
      <c r="DS54" s="104"/>
      <c r="DT54" s="104"/>
      <c r="DU54" s="104"/>
      <c r="DV54" s="104"/>
      <c r="DW54" s="104"/>
      <c r="DX54" s="104"/>
      <c r="DY54" s="104"/>
      <c r="DZ54" s="104"/>
      <c r="EA54" s="104"/>
      <c r="EB54" s="104"/>
      <c r="EC54" s="103"/>
      <c r="ED54" s="104"/>
      <c r="EE54" s="104"/>
      <c r="EF54" s="104"/>
      <c r="EG54" s="104"/>
      <c r="EH54" s="104"/>
      <c r="EI54" s="104"/>
      <c r="EJ54" s="104"/>
      <c r="EK54" s="104"/>
      <c r="EL54" s="104"/>
      <c r="EM54" s="104"/>
      <c r="EN54" s="104"/>
      <c r="EO54" s="104"/>
      <c r="EP54" s="104"/>
      <c r="EQ54" s="104"/>
      <c r="ER54" s="104"/>
      <c r="ES54" s="104"/>
      <c r="ET54" s="104"/>
      <c r="EU54" s="104"/>
      <c r="EV54" s="104"/>
      <c r="EW54" s="104"/>
      <c r="EX54" s="104"/>
      <c r="EY54" s="103"/>
      <c r="EZ54" s="104"/>
      <c r="FA54" s="104"/>
      <c r="FB54" s="104"/>
      <c r="FC54" s="104"/>
      <c r="FD54" s="104"/>
      <c r="FE54" s="104"/>
      <c r="FF54" s="104"/>
      <c r="FG54" s="104"/>
      <c r="FH54" s="104"/>
      <c r="FI54" s="104"/>
      <c r="FJ54" s="104"/>
      <c r="FK54" s="104"/>
      <c r="FL54" s="104"/>
      <c r="FM54" s="104"/>
      <c r="FN54" s="104"/>
      <c r="FO54" s="104"/>
      <c r="FP54" s="104"/>
      <c r="FQ54" s="104"/>
      <c r="FR54" s="104"/>
      <c r="FS54" s="104"/>
      <c r="FT54" s="104"/>
      <c r="FU54" s="103"/>
      <c r="FV54" s="104"/>
      <c r="FW54" s="104"/>
      <c r="FX54" s="104"/>
      <c r="FY54" s="104"/>
      <c r="FZ54" s="104"/>
      <c r="GA54" s="104"/>
      <c r="GB54" s="104"/>
      <c r="GC54" s="104"/>
      <c r="GD54" s="104"/>
      <c r="GE54" s="104"/>
      <c r="GF54" s="104"/>
      <c r="GG54" s="104"/>
      <c r="GH54" s="104"/>
      <c r="GI54" s="104"/>
      <c r="GJ54" s="104"/>
      <c r="GK54" s="104"/>
      <c r="GL54" s="104"/>
      <c r="GM54" s="104"/>
      <c r="GN54" s="104"/>
      <c r="GO54" s="104"/>
      <c r="GP54" s="104"/>
      <c r="GQ54" s="103"/>
      <c r="GR54" s="104"/>
      <c r="GS54" s="104"/>
      <c r="GT54" s="104"/>
      <c r="GU54" s="104"/>
      <c r="GV54" s="104"/>
      <c r="GW54" s="104"/>
      <c r="GX54" s="104"/>
      <c r="GY54" s="104"/>
      <c r="GZ54" s="104"/>
      <c r="HA54" s="104"/>
      <c r="HB54" s="104"/>
      <c r="HC54" s="104"/>
      <c r="HD54" s="104"/>
      <c r="HE54" s="104"/>
      <c r="HF54" s="104"/>
      <c r="HG54" s="104"/>
      <c r="HH54" s="104"/>
      <c r="HI54" s="104"/>
      <c r="HJ54" s="104"/>
      <c r="HK54" s="104"/>
      <c r="HL54" s="104"/>
      <c r="HM54" s="103"/>
      <c r="HN54" s="104"/>
      <c r="HO54" s="104"/>
      <c r="HP54" s="104"/>
      <c r="HQ54" s="104"/>
      <c r="HR54" s="104"/>
      <c r="HS54" s="104"/>
      <c r="HT54" s="104"/>
      <c r="HU54" s="104"/>
      <c r="HV54" s="104"/>
      <c r="HW54" s="104"/>
      <c r="HX54" s="104"/>
      <c r="HY54" s="104"/>
      <c r="HZ54" s="104"/>
      <c r="IA54" s="104"/>
      <c r="IB54" s="104"/>
      <c r="IC54" s="104"/>
      <c r="ID54" s="104"/>
      <c r="IE54" s="104"/>
      <c r="IF54" s="104"/>
      <c r="IG54" s="104"/>
      <c r="IH54" s="104"/>
      <c r="II54" s="103"/>
      <c r="IJ54" s="104"/>
      <c r="IK54" s="104"/>
      <c r="IL54" s="104"/>
      <c r="IM54" s="104"/>
      <c r="IN54" s="104"/>
      <c r="IO54" s="104"/>
      <c r="IP54" s="104"/>
      <c r="IQ54" s="104"/>
      <c r="IR54" s="104"/>
      <c r="IS54" s="104"/>
      <c r="IT54" s="104"/>
      <c r="IU54" s="104"/>
      <c r="IV54" s="104"/>
    </row>
    <row r="55" spans="1:23" s="10" customFormat="1" ht="12" customHeight="1">
      <c r="A55" s="259"/>
      <c r="B55" s="260"/>
      <c r="C55" s="260"/>
      <c r="D55" s="260"/>
      <c r="E55" s="260"/>
      <c r="F55" s="260"/>
      <c r="G55" s="260"/>
      <c r="H55" s="260"/>
      <c r="I55" s="260"/>
      <c r="J55" s="260"/>
      <c r="K55" s="260"/>
      <c r="L55" s="260"/>
      <c r="M55" s="260"/>
      <c r="N55" s="260"/>
      <c r="O55" s="260"/>
      <c r="P55" s="260"/>
      <c r="Q55" s="260"/>
      <c r="R55" s="260"/>
      <c r="S55" s="260"/>
      <c r="T55" s="260"/>
      <c r="U55" s="260"/>
      <c r="V55" s="260"/>
      <c r="W55" s="48"/>
    </row>
  </sheetData>
  <sheetProtection/>
  <mergeCells count="17">
    <mergeCell ref="A49:V51"/>
    <mergeCell ref="A52:V55"/>
    <mergeCell ref="A48:V48"/>
    <mergeCell ref="C3:C4"/>
    <mergeCell ref="G3:G4"/>
    <mergeCell ref="D3:D4"/>
    <mergeCell ref="B46:D46"/>
    <mergeCell ref="L3:M3"/>
    <mergeCell ref="J3:K3"/>
    <mergeCell ref="N3:Q3"/>
    <mergeCell ref="A2:V2"/>
    <mergeCell ref="R3:S3"/>
    <mergeCell ref="E3:E4"/>
    <mergeCell ref="H3:I3"/>
    <mergeCell ref="F3:F4"/>
    <mergeCell ref="T3:V3"/>
    <mergeCell ref="B3:B4"/>
  </mergeCells>
  <printOptions/>
  <pageMargins left="0.3" right="0.13" top="1" bottom="1" header="0.5" footer="0.5"/>
  <pageSetup orientation="portrait" paperSize="9" scale="35"/>
  <ignoredErrors>
    <ignoredError sqref="N10:R40 N43:P43" formula="1"/>
    <ignoredError sqref="V5:V45" unlockedFormula="1"/>
  </ignoredErrors>
  <drawing r:id="rId1"/>
</worksheet>
</file>

<file path=xl/worksheets/sheet2.xml><?xml version="1.0" encoding="utf-8"?>
<worksheet xmlns="http://schemas.openxmlformats.org/spreadsheetml/2006/main" xmlns:r="http://schemas.openxmlformats.org/officeDocument/2006/relationships">
  <dimension ref="A1:IV35"/>
  <sheetViews>
    <sheetView zoomScale="110" zoomScaleNormal="110" zoomScalePageLayoutView="0" workbookViewId="0" topLeftCell="A1">
      <selection activeCell="A3" sqref="A3:V3"/>
    </sheetView>
  </sheetViews>
  <sheetFormatPr defaultColWidth="4.421875" defaultRowHeight="12.75"/>
  <cols>
    <col min="1" max="1" width="4.140625" style="54" bestFit="1" customWidth="1"/>
    <col min="2" max="2" width="60.00390625" style="15" bestFit="1" customWidth="1"/>
    <col min="3" max="3" width="8.7109375" style="16" bestFit="1" customWidth="1"/>
    <col min="4" max="4" width="22.00390625" style="6" bestFit="1" customWidth="1"/>
    <col min="5" max="5" width="6.140625" style="17" hidden="1" customWidth="1"/>
    <col min="6" max="6" width="7.140625" style="17" customWidth="1"/>
    <col min="7" max="7" width="8.00390625" style="17" hidden="1" customWidth="1"/>
    <col min="8" max="8" width="11.421875" style="18" hidden="1" customWidth="1"/>
    <col min="9" max="9" width="7.421875" style="24" hidden="1" customWidth="1"/>
    <col min="10" max="10" width="11.421875" style="18" hidden="1" customWidth="1"/>
    <col min="11" max="11" width="7.421875" style="24" hidden="1" customWidth="1"/>
    <col min="12" max="12" width="11.421875" style="18" hidden="1" customWidth="1"/>
    <col min="13" max="13" width="7.421875" style="24" hidden="1" customWidth="1"/>
    <col min="14" max="14" width="14.140625" style="21" bestFit="1" customWidth="1"/>
    <col min="15" max="15" width="9.00390625" style="25" bestFit="1" customWidth="1"/>
    <col min="16" max="16" width="8.57421875" style="31" bestFit="1" customWidth="1"/>
    <col min="17" max="17" width="6.421875" style="32" customWidth="1"/>
    <col min="18" max="18" width="13.28125" style="33" hidden="1" customWidth="1"/>
    <col min="19" max="19" width="9.8515625" style="34" hidden="1" customWidth="1"/>
    <col min="20" max="20" width="13.7109375" style="33" bestFit="1" customWidth="1"/>
    <col min="21" max="21" width="9.421875" style="31" bestFit="1" customWidth="1"/>
    <col min="22" max="22" width="6.421875" style="32" customWidth="1"/>
    <col min="23" max="23" width="2.421875" style="35" bestFit="1" customWidth="1"/>
    <col min="24" max="26" width="4.421875" style="6" customWidth="1"/>
    <col min="27" max="27" width="2.140625" style="6" bestFit="1" customWidth="1"/>
    <col min="28" max="16384" width="4.421875" style="6" customWidth="1"/>
  </cols>
  <sheetData>
    <row r="1" spans="1:23" s="30" customFormat="1" ht="46.5" customHeight="1">
      <c r="A1" s="82"/>
      <c r="B1" s="26"/>
      <c r="C1" s="27"/>
      <c r="D1" s="28"/>
      <c r="E1" s="29"/>
      <c r="F1" s="29"/>
      <c r="G1" s="29"/>
      <c r="H1" s="55"/>
      <c r="I1" s="65"/>
      <c r="J1" s="58"/>
      <c r="K1" s="68"/>
      <c r="L1" s="59"/>
      <c r="M1" s="69"/>
      <c r="N1" s="60"/>
      <c r="O1" s="70"/>
      <c r="P1" s="73"/>
      <c r="Q1" s="75"/>
      <c r="R1" s="63"/>
      <c r="S1" s="34"/>
      <c r="T1" s="63"/>
      <c r="U1" s="73"/>
      <c r="V1" s="100"/>
      <c r="W1" s="49"/>
    </row>
    <row r="2" spans="1:23" s="30" customFormat="1" ht="24" customHeight="1">
      <c r="A2" s="105"/>
      <c r="B2" s="106"/>
      <c r="C2" s="107"/>
      <c r="D2" s="108"/>
      <c r="E2" s="109"/>
      <c r="F2" s="109"/>
      <c r="G2" s="109"/>
      <c r="H2" s="110"/>
      <c r="I2" s="111"/>
      <c r="J2" s="112"/>
      <c r="K2" s="113"/>
      <c r="L2" s="114"/>
      <c r="M2" s="115"/>
      <c r="N2" s="116"/>
      <c r="O2" s="117"/>
      <c r="P2" s="118"/>
      <c r="Q2" s="119"/>
      <c r="R2" s="120"/>
      <c r="S2" s="121"/>
      <c r="T2" s="120"/>
      <c r="U2" s="118"/>
      <c r="V2" s="122"/>
      <c r="W2" s="49"/>
    </row>
    <row r="3" spans="1:23" s="3" customFormat="1" ht="26.25" customHeight="1" thickBot="1">
      <c r="A3" s="285" t="s">
        <v>37</v>
      </c>
      <c r="B3" s="286"/>
      <c r="C3" s="286"/>
      <c r="D3" s="286"/>
      <c r="E3" s="286"/>
      <c r="F3" s="286"/>
      <c r="G3" s="286"/>
      <c r="H3" s="286"/>
      <c r="I3" s="286"/>
      <c r="J3" s="286"/>
      <c r="K3" s="286"/>
      <c r="L3" s="286"/>
      <c r="M3" s="286"/>
      <c r="N3" s="286"/>
      <c r="O3" s="286"/>
      <c r="P3" s="286"/>
      <c r="Q3" s="286"/>
      <c r="R3" s="286"/>
      <c r="S3" s="286"/>
      <c r="T3" s="286"/>
      <c r="U3" s="286"/>
      <c r="V3" s="287"/>
      <c r="W3" s="49"/>
    </row>
    <row r="4" spans="1:23" s="78" customFormat="1" ht="20.25" customHeight="1">
      <c r="A4" s="128"/>
      <c r="B4" s="252" t="s">
        <v>16</v>
      </c>
      <c r="C4" s="263" t="s">
        <v>23</v>
      </c>
      <c r="D4" s="247" t="s">
        <v>1</v>
      </c>
      <c r="E4" s="247" t="s">
        <v>27</v>
      </c>
      <c r="F4" s="247" t="s">
        <v>28</v>
      </c>
      <c r="G4" s="247" t="s">
        <v>29</v>
      </c>
      <c r="H4" s="289" t="s">
        <v>2</v>
      </c>
      <c r="I4" s="289"/>
      <c r="J4" s="289" t="s">
        <v>3</v>
      </c>
      <c r="K4" s="289"/>
      <c r="L4" s="289" t="s">
        <v>4</v>
      </c>
      <c r="M4" s="289"/>
      <c r="N4" s="288" t="s">
        <v>30</v>
      </c>
      <c r="O4" s="288"/>
      <c r="P4" s="288"/>
      <c r="Q4" s="288"/>
      <c r="R4" s="289" t="s">
        <v>0</v>
      </c>
      <c r="S4" s="289"/>
      <c r="T4" s="288" t="s">
        <v>17</v>
      </c>
      <c r="U4" s="288"/>
      <c r="V4" s="290"/>
      <c r="W4" s="123"/>
    </row>
    <row r="5" spans="1:23" s="78" customFormat="1" ht="29.25" customHeight="1" thickBot="1">
      <c r="A5" s="129"/>
      <c r="B5" s="293"/>
      <c r="C5" s="294"/>
      <c r="D5" s="295"/>
      <c r="E5" s="296"/>
      <c r="F5" s="296"/>
      <c r="G5" s="296"/>
      <c r="H5" s="124" t="s">
        <v>7</v>
      </c>
      <c r="I5" s="125" t="s">
        <v>6</v>
      </c>
      <c r="J5" s="124" t="s">
        <v>7</v>
      </c>
      <c r="K5" s="125" t="s">
        <v>6</v>
      </c>
      <c r="L5" s="124" t="s">
        <v>7</v>
      </c>
      <c r="M5" s="125" t="s">
        <v>6</v>
      </c>
      <c r="N5" s="124" t="s">
        <v>7</v>
      </c>
      <c r="O5" s="125" t="s">
        <v>6</v>
      </c>
      <c r="P5" s="125" t="s">
        <v>18</v>
      </c>
      <c r="Q5" s="126" t="s">
        <v>19</v>
      </c>
      <c r="R5" s="124" t="s">
        <v>7</v>
      </c>
      <c r="S5" s="79" t="s">
        <v>5</v>
      </c>
      <c r="T5" s="124" t="s">
        <v>7</v>
      </c>
      <c r="U5" s="125" t="s">
        <v>6</v>
      </c>
      <c r="V5" s="127" t="s">
        <v>19</v>
      </c>
      <c r="W5" s="123"/>
    </row>
    <row r="6" spans="1:23" s="4" customFormat="1" ht="15" customHeight="1">
      <c r="A6" s="50">
        <v>1</v>
      </c>
      <c r="B6" s="150" t="s">
        <v>52</v>
      </c>
      <c r="C6" s="192">
        <v>40578</v>
      </c>
      <c r="D6" s="193" t="s">
        <v>26</v>
      </c>
      <c r="E6" s="193">
        <v>221</v>
      </c>
      <c r="F6" s="193">
        <v>360</v>
      </c>
      <c r="G6" s="193">
        <v>2</v>
      </c>
      <c r="H6" s="194">
        <v>901068</v>
      </c>
      <c r="I6" s="195">
        <v>92658</v>
      </c>
      <c r="J6" s="194">
        <v>1153810</v>
      </c>
      <c r="K6" s="195">
        <v>113105</v>
      </c>
      <c r="L6" s="194">
        <v>1284099</v>
      </c>
      <c r="M6" s="195">
        <v>127378</v>
      </c>
      <c r="N6" s="196">
        <f>+L6+J6+H6</f>
        <v>3338977</v>
      </c>
      <c r="O6" s="197">
        <f>+M6+K6+I6</f>
        <v>333141</v>
      </c>
      <c r="P6" s="195">
        <f>+O6/F6</f>
        <v>925.3916666666667</v>
      </c>
      <c r="Q6" s="198">
        <f aca="true" t="shared" si="0" ref="Q6:Q21">IF(N6&lt;&gt;0,N6/O6,"")</f>
        <v>10.022714106039185</v>
      </c>
      <c r="R6" s="194">
        <v>2817814</v>
      </c>
      <c r="S6" s="199">
        <f aca="true" t="shared" si="1" ref="S6:S25">IF(R6&lt;&gt;0,-(R6-N6)/R6,"")</f>
        <v>0.18495294579415106</v>
      </c>
      <c r="T6" s="194">
        <v>9282520</v>
      </c>
      <c r="U6" s="195">
        <v>954724</v>
      </c>
      <c r="V6" s="200">
        <f aca="true" t="shared" si="2" ref="V6:V25">T6/U6</f>
        <v>9.722726149127915</v>
      </c>
      <c r="W6" s="132">
        <v>1</v>
      </c>
    </row>
    <row r="7" spans="1:23" s="4" customFormat="1" ht="15" customHeight="1">
      <c r="A7" s="50">
        <v>2</v>
      </c>
      <c r="B7" s="137" t="s">
        <v>39</v>
      </c>
      <c r="C7" s="152">
        <v>40550</v>
      </c>
      <c r="D7" s="153" t="s">
        <v>26</v>
      </c>
      <c r="E7" s="153">
        <v>355</v>
      </c>
      <c r="F7" s="153">
        <v>296</v>
      </c>
      <c r="G7" s="153">
        <v>6</v>
      </c>
      <c r="H7" s="154">
        <v>335732</v>
      </c>
      <c r="I7" s="155">
        <v>35410</v>
      </c>
      <c r="J7" s="154">
        <v>445604</v>
      </c>
      <c r="K7" s="155">
        <v>46610</v>
      </c>
      <c r="L7" s="154">
        <v>502964</v>
      </c>
      <c r="M7" s="155">
        <v>53111</v>
      </c>
      <c r="N7" s="156">
        <f>+L7+J7+H7</f>
        <v>1284300</v>
      </c>
      <c r="O7" s="157">
        <f>+M7+K7+I7</f>
        <v>135131</v>
      </c>
      <c r="P7" s="155">
        <f>+O7/F7</f>
        <v>456.52364864864865</v>
      </c>
      <c r="Q7" s="136">
        <f t="shared" si="0"/>
        <v>9.504110825791269</v>
      </c>
      <c r="R7" s="154">
        <v>1653373</v>
      </c>
      <c r="S7" s="158">
        <f t="shared" si="1"/>
        <v>-0.22322428151421367</v>
      </c>
      <c r="T7" s="154">
        <v>34079304</v>
      </c>
      <c r="U7" s="155">
        <v>3620440</v>
      </c>
      <c r="V7" s="139">
        <f t="shared" si="2"/>
        <v>9.413028250709859</v>
      </c>
      <c r="W7" s="132">
        <v>1</v>
      </c>
    </row>
    <row r="8" spans="1:23" s="5" customFormat="1" ht="15" customHeight="1">
      <c r="A8" s="135">
        <v>3</v>
      </c>
      <c r="B8" s="223" t="s">
        <v>53</v>
      </c>
      <c r="C8" s="224">
        <v>40571</v>
      </c>
      <c r="D8" s="225" t="s">
        <v>24</v>
      </c>
      <c r="E8" s="225">
        <v>364</v>
      </c>
      <c r="F8" s="225">
        <v>322</v>
      </c>
      <c r="G8" s="225">
        <v>3</v>
      </c>
      <c r="H8" s="226">
        <v>296606</v>
      </c>
      <c r="I8" s="227">
        <v>34681</v>
      </c>
      <c r="J8" s="226">
        <v>382955</v>
      </c>
      <c r="K8" s="227">
        <v>42600</v>
      </c>
      <c r="L8" s="226">
        <v>503427.5</v>
      </c>
      <c r="M8" s="227">
        <v>55783</v>
      </c>
      <c r="N8" s="228">
        <f>SUM(H8+J8+L8)</f>
        <v>1182988.5</v>
      </c>
      <c r="O8" s="229">
        <f>SUM(I8+K8+M8)</f>
        <v>133064</v>
      </c>
      <c r="P8" s="227">
        <f aca="true" t="shared" si="3" ref="P8:P25">+O8/F8</f>
        <v>413.2422360248447</v>
      </c>
      <c r="Q8" s="230">
        <f t="shared" si="0"/>
        <v>8.89037230205014</v>
      </c>
      <c r="R8" s="226">
        <v>2696195.5</v>
      </c>
      <c r="S8" s="231">
        <f t="shared" si="1"/>
        <v>-0.5612378627588392</v>
      </c>
      <c r="T8" s="226">
        <v>14671122.75</v>
      </c>
      <c r="U8" s="227">
        <v>1686607</v>
      </c>
      <c r="V8" s="232">
        <f t="shared" si="2"/>
        <v>8.698601837891104</v>
      </c>
      <c r="W8" s="132"/>
    </row>
    <row r="9" spans="1:23" s="5" customFormat="1" ht="15" customHeight="1">
      <c r="A9" s="51">
        <v>4</v>
      </c>
      <c r="B9" s="143" t="s">
        <v>54</v>
      </c>
      <c r="C9" s="210">
        <v>40578</v>
      </c>
      <c r="D9" s="211" t="s">
        <v>8</v>
      </c>
      <c r="E9" s="211">
        <v>79</v>
      </c>
      <c r="F9" s="211">
        <v>79</v>
      </c>
      <c r="G9" s="211">
        <v>2</v>
      </c>
      <c r="H9" s="212">
        <v>132247.5</v>
      </c>
      <c r="I9" s="213">
        <v>10270</v>
      </c>
      <c r="J9" s="212">
        <v>193773</v>
      </c>
      <c r="K9" s="213">
        <v>14692</v>
      </c>
      <c r="L9" s="212">
        <v>207121.5</v>
      </c>
      <c r="M9" s="213">
        <v>15863</v>
      </c>
      <c r="N9" s="214">
        <v>533142</v>
      </c>
      <c r="O9" s="215">
        <v>40825</v>
      </c>
      <c r="P9" s="216">
        <f t="shared" si="3"/>
        <v>516.7721518987341</v>
      </c>
      <c r="Q9" s="217">
        <f t="shared" si="0"/>
        <v>13.059203919167176</v>
      </c>
      <c r="R9" s="212">
        <v>770043</v>
      </c>
      <c r="S9" s="218">
        <f t="shared" si="1"/>
        <v>-0.30764645610699665</v>
      </c>
      <c r="T9" s="219">
        <v>1782772.5</v>
      </c>
      <c r="U9" s="220">
        <v>141298</v>
      </c>
      <c r="V9" s="221">
        <f t="shared" si="2"/>
        <v>12.617110645585925</v>
      </c>
      <c r="W9" s="132"/>
    </row>
    <row r="10" spans="1:23" s="5" customFormat="1" ht="15" customHeight="1">
      <c r="A10" s="51">
        <v>5</v>
      </c>
      <c r="B10" s="138" t="s">
        <v>55</v>
      </c>
      <c r="C10" s="159">
        <v>40585</v>
      </c>
      <c r="D10" s="160" t="s">
        <v>25</v>
      </c>
      <c r="E10" s="160">
        <v>89</v>
      </c>
      <c r="F10" s="160">
        <v>92</v>
      </c>
      <c r="G10" s="160">
        <v>1</v>
      </c>
      <c r="H10" s="161">
        <v>111165</v>
      </c>
      <c r="I10" s="162">
        <v>10225</v>
      </c>
      <c r="J10" s="161">
        <v>164239</v>
      </c>
      <c r="K10" s="162">
        <v>14396</v>
      </c>
      <c r="L10" s="161">
        <v>177332</v>
      </c>
      <c r="M10" s="162">
        <v>15802</v>
      </c>
      <c r="N10" s="163">
        <f>+H10+J10+L10</f>
        <v>452736</v>
      </c>
      <c r="O10" s="164">
        <f>+I10+K10+M10</f>
        <v>40423</v>
      </c>
      <c r="P10" s="155">
        <f t="shared" si="3"/>
        <v>439.3804347826087</v>
      </c>
      <c r="Q10" s="136">
        <f t="shared" si="0"/>
        <v>11.199960418573584</v>
      </c>
      <c r="R10" s="161"/>
      <c r="S10" s="158">
        <f t="shared" si="1"/>
      </c>
      <c r="T10" s="161">
        <v>452736</v>
      </c>
      <c r="U10" s="162">
        <v>40423</v>
      </c>
      <c r="V10" s="139">
        <f t="shared" si="2"/>
        <v>11.199960418573584</v>
      </c>
      <c r="W10" s="133"/>
    </row>
    <row r="11" spans="1:23" s="5" customFormat="1" ht="15" customHeight="1">
      <c r="A11" s="51">
        <v>6</v>
      </c>
      <c r="B11" s="137" t="s">
        <v>49</v>
      </c>
      <c r="C11" s="152">
        <v>40571</v>
      </c>
      <c r="D11" s="153" t="s">
        <v>26</v>
      </c>
      <c r="E11" s="153">
        <v>200</v>
      </c>
      <c r="F11" s="153">
        <v>177</v>
      </c>
      <c r="G11" s="153">
        <v>3</v>
      </c>
      <c r="H11" s="154">
        <v>104830</v>
      </c>
      <c r="I11" s="155">
        <v>8521</v>
      </c>
      <c r="J11" s="154">
        <v>134630</v>
      </c>
      <c r="K11" s="155">
        <v>10371</v>
      </c>
      <c r="L11" s="154">
        <v>132515</v>
      </c>
      <c r="M11" s="155">
        <v>10426</v>
      </c>
      <c r="N11" s="156">
        <f>+L11+J11+H11</f>
        <v>371975</v>
      </c>
      <c r="O11" s="157">
        <f>+M11+K11+I11</f>
        <v>29318</v>
      </c>
      <c r="P11" s="155">
        <f t="shared" si="3"/>
        <v>165.63841807909606</v>
      </c>
      <c r="Q11" s="136">
        <f t="shared" si="0"/>
        <v>12.687598062623644</v>
      </c>
      <c r="R11" s="154">
        <v>533188</v>
      </c>
      <c r="S11" s="158">
        <f t="shared" si="1"/>
        <v>-0.3023567672190672</v>
      </c>
      <c r="T11" s="154">
        <v>2761068</v>
      </c>
      <c r="U11" s="155">
        <v>222678</v>
      </c>
      <c r="V11" s="139">
        <f t="shared" si="2"/>
        <v>12.399374882116778</v>
      </c>
      <c r="W11" s="132">
        <v>1</v>
      </c>
    </row>
    <row r="12" spans="1:23" s="5" customFormat="1" ht="15" customHeight="1">
      <c r="A12" s="51">
        <v>7</v>
      </c>
      <c r="B12" s="138" t="s">
        <v>45</v>
      </c>
      <c r="C12" s="159">
        <v>40564</v>
      </c>
      <c r="D12" s="160" t="s">
        <v>25</v>
      </c>
      <c r="E12" s="160">
        <v>109</v>
      </c>
      <c r="F12" s="160">
        <v>109</v>
      </c>
      <c r="G12" s="160">
        <v>4</v>
      </c>
      <c r="H12" s="161">
        <v>82482</v>
      </c>
      <c r="I12" s="162">
        <v>7808</v>
      </c>
      <c r="J12" s="161">
        <v>106054</v>
      </c>
      <c r="K12" s="162">
        <v>9784</v>
      </c>
      <c r="L12" s="161">
        <v>118647</v>
      </c>
      <c r="M12" s="162">
        <v>9756</v>
      </c>
      <c r="N12" s="163">
        <f>+H12+J12+L12</f>
        <v>307183</v>
      </c>
      <c r="O12" s="164">
        <f>+I12+K12+M12</f>
        <v>27348</v>
      </c>
      <c r="P12" s="155">
        <f t="shared" si="3"/>
        <v>250.89908256880733</v>
      </c>
      <c r="Q12" s="136">
        <f t="shared" si="0"/>
        <v>11.232375310808834</v>
      </c>
      <c r="R12" s="161">
        <v>422423</v>
      </c>
      <c r="S12" s="158">
        <f t="shared" si="1"/>
        <v>-0.2728071151428781</v>
      </c>
      <c r="T12" s="161">
        <v>3438349</v>
      </c>
      <c r="U12" s="162">
        <v>326137</v>
      </c>
      <c r="V12" s="139">
        <f t="shared" si="2"/>
        <v>10.542652320957144</v>
      </c>
      <c r="W12" s="132"/>
    </row>
    <row r="13" spans="1:23" s="5" customFormat="1" ht="15" customHeight="1">
      <c r="A13" s="51">
        <v>8</v>
      </c>
      <c r="B13" s="142" t="s">
        <v>56</v>
      </c>
      <c r="C13" s="159">
        <v>40585</v>
      </c>
      <c r="D13" s="167" t="s">
        <v>13</v>
      </c>
      <c r="E13" s="168">
        <v>41</v>
      </c>
      <c r="F13" s="168">
        <v>41</v>
      </c>
      <c r="G13" s="168">
        <v>1</v>
      </c>
      <c r="H13" s="161">
        <v>39409</v>
      </c>
      <c r="I13" s="162">
        <v>3042</v>
      </c>
      <c r="J13" s="161">
        <v>51983</v>
      </c>
      <c r="K13" s="162">
        <v>3922</v>
      </c>
      <c r="L13" s="161">
        <v>53525</v>
      </c>
      <c r="M13" s="162">
        <v>4082</v>
      </c>
      <c r="N13" s="163">
        <f>+H13+J13+L13</f>
        <v>144917</v>
      </c>
      <c r="O13" s="164">
        <f>+I13+K13+M13</f>
        <v>11046</v>
      </c>
      <c r="P13" s="155">
        <f t="shared" si="3"/>
        <v>269.4146341463415</v>
      </c>
      <c r="Q13" s="136">
        <f t="shared" si="0"/>
        <v>13.119409741082745</v>
      </c>
      <c r="R13" s="161"/>
      <c r="S13" s="158">
        <f t="shared" si="1"/>
      </c>
      <c r="T13" s="161">
        <v>144917</v>
      </c>
      <c r="U13" s="162">
        <v>11046</v>
      </c>
      <c r="V13" s="139">
        <f t="shared" si="2"/>
        <v>13.119409741082745</v>
      </c>
      <c r="W13" s="132">
        <v>1</v>
      </c>
    </row>
    <row r="14" spans="1:23" s="5" customFormat="1" ht="15" customHeight="1">
      <c r="A14" s="51">
        <v>9</v>
      </c>
      <c r="B14" s="140" t="s">
        <v>57</v>
      </c>
      <c r="C14" s="152">
        <v>40585</v>
      </c>
      <c r="D14" s="153" t="s">
        <v>58</v>
      </c>
      <c r="E14" s="153">
        <v>58</v>
      </c>
      <c r="F14" s="153">
        <v>58</v>
      </c>
      <c r="G14" s="153">
        <v>1</v>
      </c>
      <c r="H14" s="169">
        <v>31189.5</v>
      </c>
      <c r="I14" s="170">
        <v>3349</v>
      </c>
      <c r="J14" s="169">
        <v>39579.5</v>
      </c>
      <c r="K14" s="170">
        <v>3816</v>
      </c>
      <c r="L14" s="169">
        <v>48551</v>
      </c>
      <c r="M14" s="170">
        <v>4917</v>
      </c>
      <c r="N14" s="171">
        <f>H14+J14+L14</f>
        <v>119320</v>
      </c>
      <c r="O14" s="172">
        <f>I14+K14+M14</f>
        <v>12082</v>
      </c>
      <c r="P14" s="155">
        <f t="shared" si="3"/>
        <v>208.31034482758622</v>
      </c>
      <c r="Q14" s="136">
        <f t="shared" si="0"/>
        <v>9.875848369475252</v>
      </c>
      <c r="R14" s="233"/>
      <c r="S14" s="158">
        <f t="shared" si="1"/>
      </c>
      <c r="T14" s="173">
        <v>119320</v>
      </c>
      <c r="U14" s="174">
        <v>12082</v>
      </c>
      <c r="V14" s="139">
        <f t="shared" si="2"/>
        <v>9.875848369475252</v>
      </c>
      <c r="W14" s="133"/>
    </row>
    <row r="15" spans="1:23" s="5" customFormat="1" ht="15" customHeight="1">
      <c r="A15" s="51">
        <v>10</v>
      </c>
      <c r="B15" s="137" t="s">
        <v>31</v>
      </c>
      <c r="C15" s="152">
        <v>40536</v>
      </c>
      <c r="D15" s="153" t="s">
        <v>26</v>
      </c>
      <c r="E15" s="153">
        <v>112</v>
      </c>
      <c r="F15" s="153">
        <v>76</v>
      </c>
      <c r="G15" s="153">
        <v>8</v>
      </c>
      <c r="H15" s="154">
        <v>33212</v>
      </c>
      <c r="I15" s="155">
        <v>2997</v>
      </c>
      <c r="J15" s="154">
        <v>41103</v>
      </c>
      <c r="K15" s="155">
        <v>3634</v>
      </c>
      <c r="L15" s="154">
        <v>41018</v>
      </c>
      <c r="M15" s="155">
        <v>3749</v>
      </c>
      <c r="N15" s="156">
        <f>+L15+J15+H15</f>
        <v>115333</v>
      </c>
      <c r="O15" s="157">
        <f>+M15+K15+I15</f>
        <v>10380</v>
      </c>
      <c r="P15" s="155">
        <f t="shared" si="3"/>
        <v>136.57894736842104</v>
      </c>
      <c r="Q15" s="136">
        <f t="shared" si="0"/>
        <v>11.111078998073218</v>
      </c>
      <c r="R15" s="154">
        <v>112405</v>
      </c>
      <c r="S15" s="158">
        <f t="shared" si="1"/>
        <v>0.026048663315688805</v>
      </c>
      <c r="T15" s="154">
        <v>2682542</v>
      </c>
      <c r="U15" s="155">
        <v>236007</v>
      </c>
      <c r="V15" s="139">
        <f t="shared" si="2"/>
        <v>11.366366251848461</v>
      </c>
      <c r="W15" s="132"/>
    </row>
    <row r="16" spans="1:23" s="5" customFormat="1" ht="15" customHeight="1">
      <c r="A16" s="51">
        <v>11</v>
      </c>
      <c r="B16" s="137" t="s">
        <v>50</v>
      </c>
      <c r="C16" s="152">
        <v>40571</v>
      </c>
      <c r="D16" s="153" t="s">
        <v>44</v>
      </c>
      <c r="E16" s="153">
        <v>20</v>
      </c>
      <c r="F16" s="153">
        <v>20</v>
      </c>
      <c r="G16" s="153">
        <v>3</v>
      </c>
      <c r="H16" s="175">
        <v>21453</v>
      </c>
      <c r="I16" s="176">
        <v>1593</v>
      </c>
      <c r="J16" s="175">
        <v>31750</v>
      </c>
      <c r="K16" s="176">
        <v>2340</v>
      </c>
      <c r="L16" s="175">
        <v>31809</v>
      </c>
      <c r="M16" s="176">
        <v>2317</v>
      </c>
      <c r="N16" s="177">
        <v>85012</v>
      </c>
      <c r="O16" s="178">
        <v>6250</v>
      </c>
      <c r="P16" s="155">
        <f t="shared" si="3"/>
        <v>312.5</v>
      </c>
      <c r="Q16" s="136">
        <f t="shared" si="0"/>
        <v>13.60192</v>
      </c>
      <c r="R16" s="179">
        <v>139916</v>
      </c>
      <c r="S16" s="158">
        <f t="shared" si="1"/>
        <v>-0.3924068726950456</v>
      </c>
      <c r="T16" s="179">
        <v>608592</v>
      </c>
      <c r="U16" s="180">
        <v>47094</v>
      </c>
      <c r="V16" s="139">
        <f t="shared" si="2"/>
        <v>12.922920117212383</v>
      </c>
      <c r="W16" s="132"/>
    </row>
    <row r="17" spans="1:23" s="5" customFormat="1" ht="15" customHeight="1">
      <c r="A17" s="51">
        <v>12</v>
      </c>
      <c r="B17" s="142" t="s">
        <v>40</v>
      </c>
      <c r="C17" s="159">
        <v>40557</v>
      </c>
      <c r="D17" s="167" t="s">
        <v>13</v>
      </c>
      <c r="E17" s="168">
        <v>66</v>
      </c>
      <c r="F17" s="168">
        <v>53</v>
      </c>
      <c r="G17" s="168">
        <v>5</v>
      </c>
      <c r="H17" s="161">
        <v>15989</v>
      </c>
      <c r="I17" s="162">
        <v>2091</v>
      </c>
      <c r="J17" s="161">
        <v>23143</v>
      </c>
      <c r="K17" s="162">
        <v>2916</v>
      </c>
      <c r="L17" s="161">
        <v>26971</v>
      </c>
      <c r="M17" s="162">
        <v>3425</v>
      </c>
      <c r="N17" s="163">
        <f>+H17+J17+L17</f>
        <v>66103</v>
      </c>
      <c r="O17" s="164">
        <f>+I17+K17+M17</f>
        <v>8432</v>
      </c>
      <c r="P17" s="155">
        <f t="shared" si="3"/>
        <v>159.0943396226415</v>
      </c>
      <c r="Q17" s="136">
        <f t="shared" si="0"/>
        <v>7.839539848197344</v>
      </c>
      <c r="R17" s="161">
        <v>127446</v>
      </c>
      <c r="S17" s="158">
        <f t="shared" si="1"/>
        <v>-0.48132542410118795</v>
      </c>
      <c r="T17" s="161">
        <v>2397687</v>
      </c>
      <c r="U17" s="162">
        <v>222273</v>
      </c>
      <c r="V17" s="139">
        <f t="shared" si="2"/>
        <v>10.787126641562404</v>
      </c>
      <c r="W17" s="133">
        <v>1</v>
      </c>
    </row>
    <row r="18" spans="1:23" s="5" customFormat="1" ht="15" customHeight="1">
      <c r="A18" s="51">
        <v>13</v>
      </c>
      <c r="B18" s="137" t="s">
        <v>38</v>
      </c>
      <c r="C18" s="152">
        <v>40550</v>
      </c>
      <c r="D18" s="153" t="s">
        <v>24</v>
      </c>
      <c r="E18" s="153">
        <v>243</v>
      </c>
      <c r="F18" s="153">
        <v>56</v>
      </c>
      <c r="G18" s="153">
        <v>6</v>
      </c>
      <c r="H18" s="154">
        <v>15035.5</v>
      </c>
      <c r="I18" s="155">
        <v>2252</v>
      </c>
      <c r="J18" s="154">
        <v>18274</v>
      </c>
      <c r="K18" s="155">
        <v>2645</v>
      </c>
      <c r="L18" s="154">
        <v>20407.5</v>
      </c>
      <c r="M18" s="155">
        <v>2938</v>
      </c>
      <c r="N18" s="156">
        <f>SUM(H18+J18+L18)</f>
        <v>53717</v>
      </c>
      <c r="O18" s="157">
        <f>SUM(I18+K18+M18)</f>
        <v>7835</v>
      </c>
      <c r="P18" s="155">
        <f t="shared" si="3"/>
        <v>139.91071428571428</v>
      </c>
      <c r="Q18" s="136">
        <f t="shared" si="0"/>
        <v>6.856030631780472</v>
      </c>
      <c r="R18" s="154">
        <v>120439.5</v>
      </c>
      <c r="S18" s="158">
        <f t="shared" si="1"/>
        <v>-0.5539918382258312</v>
      </c>
      <c r="T18" s="154">
        <v>7187824</v>
      </c>
      <c r="U18" s="155">
        <v>932168</v>
      </c>
      <c r="V18" s="139">
        <f t="shared" si="2"/>
        <v>7.710867568936072</v>
      </c>
      <c r="W18" s="132"/>
    </row>
    <row r="19" spans="1:23" s="5" customFormat="1" ht="15" customHeight="1">
      <c r="A19" s="51">
        <v>14</v>
      </c>
      <c r="B19" s="137" t="s">
        <v>59</v>
      </c>
      <c r="C19" s="152">
        <v>40592</v>
      </c>
      <c r="D19" s="153" t="s">
        <v>26</v>
      </c>
      <c r="E19" s="153">
        <v>13</v>
      </c>
      <c r="F19" s="153">
        <v>13</v>
      </c>
      <c r="G19" s="153">
        <v>1</v>
      </c>
      <c r="H19" s="154">
        <v>11199</v>
      </c>
      <c r="I19" s="155">
        <v>783</v>
      </c>
      <c r="J19" s="154">
        <v>12153</v>
      </c>
      <c r="K19" s="155">
        <v>859</v>
      </c>
      <c r="L19" s="154">
        <v>11471</v>
      </c>
      <c r="M19" s="155">
        <v>806</v>
      </c>
      <c r="N19" s="156">
        <f>+L19+J19+H19</f>
        <v>34823</v>
      </c>
      <c r="O19" s="157">
        <f>+M19+K19+I19</f>
        <v>2448</v>
      </c>
      <c r="P19" s="155">
        <f t="shared" si="3"/>
        <v>188.30769230769232</v>
      </c>
      <c r="Q19" s="136">
        <f t="shared" si="0"/>
        <v>14.225081699346406</v>
      </c>
      <c r="R19" s="154"/>
      <c r="S19" s="158">
        <f t="shared" si="1"/>
      </c>
      <c r="T19" s="154">
        <v>34823</v>
      </c>
      <c r="U19" s="155">
        <v>2448</v>
      </c>
      <c r="V19" s="139">
        <f t="shared" si="2"/>
        <v>14.225081699346406</v>
      </c>
      <c r="W19" s="132"/>
    </row>
    <row r="20" spans="1:23" s="5" customFormat="1" ht="15" customHeight="1">
      <c r="A20" s="51">
        <v>15</v>
      </c>
      <c r="B20" s="137" t="s">
        <v>60</v>
      </c>
      <c r="C20" s="152">
        <v>40564</v>
      </c>
      <c r="D20" s="153" t="s">
        <v>58</v>
      </c>
      <c r="E20" s="153">
        <v>160</v>
      </c>
      <c r="F20" s="153">
        <v>51</v>
      </c>
      <c r="G20" s="153">
        <v>4</v>
      </c>
      <c r="H20" s="169">
        <v>7959</v>
      </c>
      <c r="I20" s="170">
        <v>1284</v>
      </c>
      <c r="J20" s="169">
        <v>8635.5</v>
      </c>
      <c r="K20" s="170">
        <v>1310</v>
      </c>
      <c r="L20" s="169">
        <v>11351</v>
      </c>
      <c r="M20" s="170">
        <v>1650</v>
      </c>
      <c r="N20" s="171">
        <f aca="true" t="shared" si="4" ref="N20:O22">H20+J20+L20</f>
        <v>27945.5</v>
      </c>
      <c r="O20" s="172">
        <f t="shared" si="4"/>
        <v>4244</v>
      </c>
      <c r="P20" s="155">
        <f t="shared" si="3"/>
        <v>83.2156862745098</v>
      </c>
      <c r="Q20" s="136">
        <f t="shared" si="0"/>
        <v>6.584707822808671</v>
      </c>
      <c r="R20" s="233">
        <v>37773.5</v>
      </c>
      <c r="S20" s="158">
        <f t="shared" si="1"/>
        <v>-0.26018240300739937</v>
      </c>
      <c r="T20" s="173">
        <v>1639860.5</v>
      </c>
      <c r="U20" s="174">
        <v>219146</v>
      </c>
      <c r="V20" s="139">
        <f t="shared" si="2"/>
        <v>7.482958849351574</v>
      </c>
      <c r="W20" s="133"/>
    </row>
    <row r="21" spans="1:23" s="5" customFormat="1" ht="15" customHeight="1">
      <c r="A21" s="51">
        <v>16</v>
      </c>
      <c r="B21" s="137" t="s">
        <v>22</v>
      </c>
      <c r="C21" s="152">
        <v>40515</v>
      </c>
      <c r="D21" s="153" t="s">
        <v>58</v>
      </c>
      <c r="E21" s="153">
        <v>62</v>
      </c>
      <c r="F21" s="153">
        <v>26</v>
      </c>
      <c r="G21" s="153">
        <v>11</v>
      </c>
      <c r="H21" s="169">
        <v>4868</v>
      </c>
      <c r="I21" s="170">
        <v>696</v>
      </c>
      <c r="J21" s="169">
        <v>7667.5</v>
      </c>
      <c r="K21" s="170">
        <v>1161</v>
      </c>
      <c r="L21" s="169">
        <v>8359</v>
      </c>
      <c r="M21" s="170">
        <v>1233</v>
      </c>
      <c r="N21" s="171">
        <f t="shared" si="4"/>
        <v>20894.5</v>
      </c>
      <c r="O21" s="172">
        <f t="shared" si="4"/>
        <v>3090</v>
      </c>
      <c r="P21" s="155">
        <f t="shared" si="3"/>
        <v>118.84615384615384</v>
      </c>
      <c r="Q21" s="136">
        <f t="shared" si="0"/>
        <v>6.761974110032362</v>
      </c>
      <c r="R21" s="233">
        <v>17414</v>
      </c>
      <c r="S21" s="158">
        <f t="shared" si="1"/>
        <v>0.19986792236131848</v>
      </c>
      <c r="T21" s="173">
        <v>974834.5</v>
      </c>
      <c r="U21" s="174">
        <v>117543</v>
      </c>
      <c r="V21" s="139">
        <f t="shared" si="2"/>
        <v>8.293428787762776</v>
      </c>
      <c r="W21" s="133">
        <v>1</v>
      </c>
    </row>
    <row r="22" spans="1:23" s="5" customFormat="1" ht="15" customHeight="1">
      <c r="A22" s="51">
        <v>17</v>
      </c>
      <c r="B22" s="140" t="s">
        <v>41</v>
      </c>
      <c r="C22" s="152">
        <v>40557</v>
      </c>
      <c r="D22" s="153" t="s">
        <v>58</v>
      </c>
      <c r="E22" s="153">
        <v>50</v>
      </c>
      <c r="F22" s="153">
        <v>22</v>
      </c>
      <c r="G22" s="153">
        <v>5</v>
      </c>
      <c r="H22" s="169">
        <v>3514</v>
      </c>
      <c r="I22" s="170">
        <v>450</v>
      </c>
      <c r="J22" s="169">
        <v>5484</v>
      </c>
      <c r="K22" s="170">
        <v>656</v>
      </c>
      <c r="L22" s="169">
        <v>6530.5</v>
      </c>
      <c r="M22" s="170">
        <v>809</v>
      </c>
      <c r="N22" s="171">
        <f t="shared" si="4"/>
        <v>15528.5</v>
      </c>
      <c r="O22" s="172">
        <f t="shared" si="4"/>
        <v>1915</v>
      </c>
      <c r="P22" s="155">
        <f t="shared" si="3"/>
        <v>87.04545454545455</v>
      </c>
      <c r="Q22" s="144">
        <f>+N22/O22</f>
        <v>8.1088772845953</v>
      </c>
      <c r="R22" s="233">
        <v>39700</v>
      </c>
      <c r="S22" s="158">
        <f t="shared" si="1"/>
        <v>-0.6088539042821158</v>
      </c>
      <c r="T22" s="173">
        <v>1224512</v>
      </c>
      <c r="U22" s="174">
        <v>98650</v>
      </c>
      <c r="V22" s="139">
        <f t="shared" si="2"/>
        <v>12.412691332995438</v>
      </c>
      <c r="W22" s="133"/>
    </row>
    <row r="23" spans="1:23" s="5" customFormat="1" ht="15" customHeight="1">
      <c r="A23" s="51">
        <v>18</v>
      </c>
      <c r="B23" s="141" t="s">
        <v>46</v>
      </c>
      <c r="C23" s="152">
        <v>40557</v>
      </c>
      <c r="D23" s="153" t="s">
        <v>26</v>
      </c>
      <c r="E23" s="153">
        <v>129</v>
      </c>
      <c r="F23" s="153">
        <v>19</v>
      </c>
      <c r="G23" s="153">
        <v>5</v>
      </c>
      <c r="H23" s="154">
        <v>4423</v>
      </c>
      <c r="I23" s="155">
        <v>548</v>
      </c>
      <c r="J23" s="154">
        <v>5348</v>
      </c>
      <c r="K23" s="155">
        <v>659</v>
      </c>
      <c r="L23" s="154">
        <v>4393</v>
      </c>
      <c r="M23" s="155">
        <v>556</v>
      </c>
      <c r="N23" s="156">
        <f>+L23+J23+H23</f>
        <v>14164</v>
      </c>
      <c r="O23" s="157">
        <f>+M23+K23+I23</f>
        <v>1763</v>
      </c>
      <c r="P23" s="155">
        <f t="shared" si="3"/>
        <v>92.78947368421052</v>
      </c>
      <c r="Q23" s="136">
        <f>IF(N23&lt;&gt;0,N23/O23,"")</f>
        <v>8.034032898468519</v>
      </c>
      <c r="R23" s="154">
        <v>22792</v>
      </c>
      <c r="S23" s="158">
        <f t="shared" si="1"/>
        <v>-0.37855387855387856</v>
      </c>
      <c r="T23" s="154">
        <v>1347698</v>
      </c>
      <c r="U23" s="155">
        <v>117039</v>
      </c>
      <c r="V23" s="139">
        <f t="shared" si="2"/>
        <v>11.514948008783398</v>
      </c>
      <c r="W23" s="132"/>
    </row>
    <row r="24" spans="1:23" s="5" customFormat="1" ht="15" customHeight="1">
      <c r="A24" s="51">
        <v>19</v>
      </c>
      <c r="B24" s="138" t="s">
        <v>47</v>
      </c>
      <c r="C24" s="159">
        <v>40564</v>
      </c>
      <c r="D24" s="160" t="s">
        <v>8</v>
      </c>
      <c r="E24" s="160">
        <v>100</v>
      </c>
      <c r="F24" s="160">
        <v>15</v>
      </c>
      <c r="G24" s="160">
        <v>4</v>
      </c>
      <c r="H24" s="181">
        <v>804</v>
      </c>
      <c r="I24" s="182">
        <v>106</v>
      </c>
      <c r="J24" s="181">
        <v>1027.5</v>
      </c>
      <c r="K24" s="182">
        <v>137</v>
      </c>
      <c r="L24" s="181">
        <v>1756.5</v>
      </c>
      <c r="M24" s="182">
        <v>230</v>
      </c>
      <c r="N24" s="183">
        <v>3588</v>
      </c>
      <c r="O24" s="184">
        <v>473</v>
      </c>
      <c r="P24" s="155">
        <f t="shared" si="3"/>
        <v>31.533333333333335</v>
      </c>
      <c r="Q24" s="136">
        <f>IF(N24&lt;&gt;0,N24/O24,"")</f>
        <v>7.585623678646934</v>
      </c>
      <c r="R24" s="181">
        <v>10296.5</v>
      </c>
      <c r="S24" s="158">
        <f t="shared" si="1"/>
        <v>-0.6515320740057301</v>
      </c>
      <c r="T24" s="185">
        <v>485702.5</v>
      </c>
      <c r="U24" s="166">
        <v>57698</v>
      </c>
      <c r="V24" s="139">
        <f t="shared" si="2"/>
        <v>8.418012756074734</v>
      </c>
      <c r="W24" s="132">
        <v>1</v>
      </c>
    </row>
    <row r="25" spans="1:23" s="5" customFormat="1" ht="15" customHeight="1" thickBot="1">
      <c r="A25" s="51">
        <v>20</v>
      </c>
      <c r="B25" s="234" t="s">
        <v>61</v>
      </c>
      <c r="C25" s="235">
        <v>40067</v>
      </c>
      <c r="D25" s="236" t="s">
        <v>8</v>
      </c>
      <c r="E25" s="236">
        <v>105</v>
      </c>
      <c r="F25" s="236">
        <v>2</v>
      </c>
      <c r="G25" s="236">
        <v>48</v>
      </c>
      <c r="H25" s="237">
        <v>571</v>
      </c>
      <c r="I25" s="238">
        <v>114</v>
      </c>
      <c r="J25" s="237">
        <v>1250</v>
      </c>
      <c r="K25" s="238">
        <v>239</v>
      </c>
      <c r="L25" s="237">
        <v>1250</v>
      </c>
      <c r="M25" s="238">
        <v>239</v>
      </c>
      <c r="N25" s="239">
        <v>3071</v>
      </c>
      <c r="O25" s="240">
        <v>592</v>
      </c>
      <c r="P25" s="205">
        <f t="shared" si="3"/>
        <v>296</v>
      </c>
      <c r="Q25" s="151">
        <f>IF(N25&lt;&gt;0,N25/O25,"")</f>
        <v>5.1875</v>
      </c>
      <c r="R25" s="237"/>
      <c r="S25" s="208">
        <f t="shared" si="1"/>
      </c>
      <c r="T25" s="241">
        <v>658135.5</v>
      </c>
      <c r="U25" s="242">
        <v>80780</v>
      </c>
      <c r="V25" s="209">
        <f t="shared" si="2"/>
        <v>8.147257984649666</v>
      </c>
      <c r="W25" s="132"/>
    </row>
    <row r="26" spans="1:27" s="7" customFormat="1" ht="15">
      <c r="A26" s="52"/>
      <c r="B26" s="282"/>
      <c r="C26" s="283"/>
      <c r="D26" s="284"/>
      <c r="E26" s="1"/>
      <c r="F26" s="1"/>
      <c r="G26" s="2"/>
      <c r="H26" s="19"/>
      <c r="I26" s="22"/>
      <c r="J26" s="19"/>
      <c r="K26" s="22"/>
      <c r="L26" s="19"/>
      <c r="M26" s="22"/>
      <c r="N26" s="20"/>
      <c r="O26" s="46"/>
      <c r="P26" s="36"/>
      <c r="Q26" s="37"/>
      <c r="R26" s="38"/>
      <c r="S26" s="39"/>
      <c r="T26" s="38"/>
      <c r="U26" s="36"/>
      <c r="V26" s="37"/>
      <c r="W26" s="40"/>
      <c r="AA26" s="7" t="s">
        <v>20</v>
      </c>
    </row>
    <row r="27" spans="1:23" s="10" customFormat="1" ht="18">
      <c r="A27" s="53"/>
      <c r="B27" s="8"/>
      <c r="C27" s="9"/>
      <c r="E27" s="11"/>
      <c r="F27" s="12"/>
      <c r="G27" s="13"/>
      <c r="H27" s="14"/>
      <c r="I27" s="23"/>
      <c r="J27" s="14"/>
      <c r="K27" s="23"/>
      <c r="L27" s="14"/>
      <c r="M27" s="23"/>
      <c r="N27" s="14"/>
      <c r="O27" s="23"/>
      <c r="P27" s="41"/>
      <c r="Q27" s="42"/>
      <c r="R27" s="43"/>
      <c r="S27" s="44"/>
      <c r="T27" s="43"/>
      <c r="U27" s="41"/>
      <c r="V27" s="42"/>
      <c r="W27" s="45"/>
    </row>
    <row r="28" spans="1:23" s="7" customFormat="1" ht="21.75" customHeight="1">
      <c r="A28" s="291" t="s">
        <v>9</v>
      </c>
      <c r="B28" s="292"/>
      <c r="C28" s="292"/>
      <c r="D28" s="292"/>
      <c r="E28" s="292"/>
      <c r="F28" s="292"/>
      <c r="G28" s="292"/>
      <c r="H28" s="292"/>
      <c r="I28" s="292"/>
      <c r="J28" s="292"/>
      <c r="K28" s="292"/>
      <c r="L28" s="292"/>
      <c r="M28" s="292"/>
      <c r="N28" s="292"/>
      <c r="O28" s="292"/>
      <c r="P28" s="292"/>
      <c r="Q28" s="292"/>
      <c r="R28" s="292"/>
      <c r="S28" s="292"/>
      <c r="T28" s="292"/>
      <c r="U28" s="292"/>
      <c r="V28" s="292"/>
      <c r="W28" s="47"/>
    </row>
    <row r="29" spans="1:256" s="7" customFormat="1" ht="16.5" customHeight="1">
      <c r="A29" s="269" t="s">
        <v>12</v>
      </c>
      <c r="B29" s="270"/>
      <c r="C29" s="270"/>
      <c r="D29" s="270"/>
      <c r="E29" s="270"/>
      <c r="F29" s="270"/>
      <c r="G29" s="270"/>
      <c r="H29" s="270"/>
      <c r="I29" s="270"/>
      <c r="J29" s="270"/>
      <c r="K29" s="270"/>
      <c r="L29" s="270"/>
      <c r="M29" s="270"/>
      <c r="N29" s="270"/>
      <c r="O29" s="270"/>
      <c r="P29" s="270"/>
      <c r="Q29" s="270"/>
      <c r="R29" s="270"/>
      <c r="S29" s="270"/>
      <c r="T29" s="270"/>
      <c r="U29" s="270"/>
      <c r="V29" s="270"/>
      <c r="W29" s="103"/>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3"/>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3"/>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3"/>
      <c r="CL29" s="104"/>
      <c r="CM29" s="104"/>
      <c r="CN29" s="104"/>
      <c r="CO29" s="104"/>
      <c r="CP29" s="104"/>
      <c r="CQ29" s="104"/>
      <c r="CR29" s="104"/>
      <c r="CS29" s="104"/>
      <c r="CT29" s="104"/>
      <c r="CU29" s="104"/>
      <c r="CV29" s="104"/>
      <c r="CW29" s="104"/>
      <c r="CX29" s="104"/>
      <c r="CY29" s="104"/>
      <c r="CZ29" s="104"/>
      <c r="DA29" s="104"/>
      <c r="DB29" s="104"/>
      <c r="DC29" s="104"/>
      <c r="DD29" s="104"/>
      <c r="DE29" s="104"/>
      <c r="DF29" s="104"/>
      <c r="DG29" s="103"/>
      <c r="DH29" s="104"/>
      <c r="DI29" s="104"/>
      <c r="DJ29" s="104"/>
      <c r="DK29" s="104"/>
      <c r="DL29" s="104"/>
      <c r="DM29" s="104"/>
      <c r="DN29" s="104"/>
      <c r="DO29" s="104"/>
      <c r="DP29" s="104"/>
      <c r="DQ29" s="104"/>
      <c r="DR29" s="104"/>
      <c r="DS29" s="104"/>
      <c r="DT29" s="104"/>
      <c r="DU29" s="104"/>
      <c r="DV29" s="104"/>
      <c r="DW29" s="104"/>
      <c r="DX29" s="104"/>
      <c r="DY29" s="104"/>
      <c r="DZ29" s="104"/>
      <c r="EA29" s="104"/>
      <c r="EB29" s="104"/>
      <c r="EC29" s="103"/>
      <c r="ED29" s="104"/>
      <c r="EE29" s="104"/>
      <c r="EF29" s="104"/>
      <c r="EG29" s="104"/>
      <c r="EH29" s="104"/>
      <c r="EI29" s="104"/>
      <c r="EJ29" s="104"/>
      <c r="EK29" s="104"/>
      <c r="EL29" s="104"/>
      <c r="EM29" s="104"/>
      <c r="EN29" s="104"/>
      <c r="EO29" s="104"/>
      <c r="EP29" s="104"/>
      <c r="EQ29" s="104"/>
      <c r="ER29" s="104"/>
      <c r="ES29" s="104"/>
      <c r="ET29" s="104"/>
      <c r="EU29" s="104"/>
      <c r="EV29" s="104"/>
      <c r="EW29" s="104"/>
      <c r="EX29" s="104"/>
      <c r="EY29" s="103"/>
      <c r="EZ29" s="104"/>
      <c r="FA29" s="104"/>
      <c r="FB29" s="104"/>
      <c r="FC29" s="104"/>
      <c r="FD29" s="104"/>
      <c r="FE29" s="104"/>
      <c r="FF29" s="104"/>
      <c r="FG29" s="104"/>
      <c r="FH29" s="104"/>
      <c r="FI29" s="104"/>
      <c r="FJ29" s="104"/>
      <c r="FK29" s="104"/>
      <c r="FL29" s="104"/>
      <c r="FM29" s="104"/>
      <c r="FN29" s="104"/>
      <c r="FO29" s="104"/>
      <c r="FP29" s="104"/>
      <c r="FQ29" s="104"/>
      <c r="FR29" s="104"/>
      <c r="FS29" s="104"/>
      <c r="FT29" s="104"/>
      <c r="FU29" s="103"/>
      <c r="FV29" s="104"/>
      <c r="FW29" s="104"/>
      <c r="FX29" s="104"/>
      <c r="FY29" s="104"/>
      <c r="FZ29" s="104"/>
      <c r="GA29" s="104"/>
      <c r="GB29" s="104"/>
      <c r="GC29" s="104"/>
      <c r="GD29" s="104"/>
      <c r="GE29" s="104"/>
      <c r="GF29" s="104"/>
      <c r="GG29" s="104"/>
      <c r="GH29" s="104"/>
      <c r="GI29" s="104"/>
      <c r="GJ29" s="104"/>
      <c r="GK29" s="104"/>
      <c r="GL29" s="104"/>
      <c r="GM29" s="104"/>
      <c r="GN29" s="104"/>
      <c r="GO29" s="104"/>
      <c r="GP29" s="104"/>
      <c r="GQ29" s="103"/>
      <c r="GR29" s="104"/>
      <c r="GS29" s="104"/>
      <c r="GT29" s="104"/>
      <c r="GU29" s="104"/>
      <c r="GV29" s="104"/>
      <c r="GW29" s="104"/>
      <c r="GX29" s="104"/>
      <c r="GY29" s="104"/>
      <c r="GZ29" s="104"/>
      <c r="HA29" s="104"/>
      <c r="HB29" s="104"/>
      <c r="HC29" s="104"/>
      <c r="HD29" s="104"/>
      <c r="HE29" s="104"/>
      <c r="HF29" s="104"/>
      <c r="HG29" s="104"/>
      <c r="HH29" s="104"/>
      <c r="HI29" s="104"/>
      <c r="HJ29" s="104"/>
      <c r="HK29" s="104"/>
      <c r="HL29" s="104"/>
      <c r="HM29" s="103"/>
      <c r="HN29" s="104"/>
      <c r="HO29" s="104"/>
      <c r="HP29" s="104"/>
      <c r="HQ29" s="104"/>
      <c r="HR29" s="104"/>
      <c r="HS29" s="104"/>
      <c r="HT29" s="104"/>
      <c r="HU29" s="104"/>
      <c r="HV29" s="104"/>
      <c r="HW29" s="104"/>
      <c r="HX29" s="104"/>
      <c r="HY29" s="104"/>
      <c r="HZ29" s="104"/>
      <c r="IA29" s="104"/>
      <c r="IB29" s="104"/>
      <c r="IC29" s="104"/>
      <c r="ID29" s="104"/>
      <c r="IE29" s="104"/>
      <c r="IF29" s="104"/>
      <c r="IG29" s="104"/>
      <c r="IH29" s="104"/>
      <c r="II29" s="103"/>
      <c r="IJ29" s="104"/>
      <c r="IK29" s="104"/>
      <c r="IL29" s="104"/>
      <c r="IM29" s="104"/>
      <c r="IN29" s="104"/>
      <c r="IO29" s="104"/>
      <c r="IP29" s="104"/>
      <c r="IQ29" s="104"/>
      <c r="IR29" s="104"/>
      <c r="IS29" s="104"/>
      <c r="IT29" s="104"/>
      <c r="IU29" s="104"/>
      <c r="IV29" s="104"/>
    </row>
    <row r="30" spans="1:256" s="7" customFormat="1" ht="16.5" customHeight="1">
      <c r="A30" s="271"/>
      <c r="B30" s="272"/>
      <c r="C30" s="272"/>
      <c r="D30" s="272"/>
      <c r="E30" s="272"/>
      <c r="F30" s="272"/>
      <c r="G30" s="272"/>
      <c r="H30" s="272"/>
      <c r="I30" s="272"/>
      <c r="J30" s="272"/>
      <c r="K30" s="272"/>
      <c r="L30" s="272"/>
      <c r="M30" s="272"/>
      <c r="N30" s="272"/>
      <c r="O30" s="272"/>
      <c r="P30" s="272"/>
      <c r="Q30" s="272"/>
      <c r="R30" s="272"/>
      <c r="S30" s="272"/>
      <c r="T30" s="272"/>
      <c r="U30" s="272"/>
      <c r="V30" s="273"/>
      <c r="W30" s="103"/>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3"/>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3"/>
      <c r="BP30" s="104"/>
      <c r="BQ30" s="104"/>
      <c r="BR30" s="104"/>
      <c r="BS30" s="104"/>
      <c r="BT30" s="104"/>
      <c r="BU30" s="104"/>
      <c r="BV30" s="104"/>
      <c r="BW30" s="104"/>
      <c r="BX30" s="104"/>
      <c r="BY30" s="104"/>
      <c r="BZ30" s="104"/>
      <c r="CA30" s="104"/>
      <c r="CB30" s="104"/>
      <c r="CC30" s="104"/>
      <c r="CD30" s="104"/>
      <c r="CE30" s="104"/>
      <c r="CF30" s="104"/>
      <c r="CG30" s="104"/>
      <c r="CH30" s="104"/>
      <c r="CI30" s="104"/>
      <c r="CJ30" s="104"/>
      <c r="CK30" s="103"/>
      <c r="CL30" s="104"/>
      <c r="CM30" s="104"/>
      <c r="CN30" s="104"/>
      <c r="CO30" s="104"/>
      <c r="CP30" s="104"/>
      <c r="CQ30" s="104"/>
      <c r="CR30" s="104"/>
      <c r="CS30" s="104"/>
      <c r="CT30" s="104"/>
      <c r="CU30" s="104"/>
      <c r="CV30" s="104"/>
      <c r="CW30" s="104"/>
      <c r="CX30" s="104"/>
      <c r="CY30" s="104"/>
      <c r="CZ30" s="104"/>
      <c r="DA30" s="104"/>
      <c r="DB30" s="104"/>
      <c r="DC30" s="104"/>
      <c r="DD30" s="104"/>
      <c r="DE30" s="104"/>
      <c r="DF30" s="104"/>
      <c r="DG30" s="103"/>
      <c r="DH30" s="104"/>
      <c r="DI30" s="104"/>
      <c r="DJ30" s="104"/>
      <c r="DK30" s="104"/>
      <c r="DL30" s="104"/>
      <c r="DM30" s="104"/>
      <c r="DN30" s="104"/>
      <c r="DO30" s="104"/>
      <c r="DP30" s="104"/>
      <c r="DQ30" s="104"/>
      <c r="DR30" s="104"/>
      <c r="DS30" s="104"/>
      <c r="DT30" s="104"/>
      <c r="DU30" s="104"/>
      <c r="DV30" s="104"/>
      <c r="DW30" s="104"/>
      <c r="DX30" s="104"/>
      <c r="DY30" s="104"/>
      <c r="DZ30" s="104"/>
      <c r="EA30" s="104"/>
      <c r="EB30" s="104"/>
      <c r="EC30" s="103"/>
      <c r="ED30" s="104"/>
      <c r="EE30" s="104"/>
      <c r="EF30" s="104"/>
      <c r="EG30" s="104"/>
      <c r="EH30" s="104"/>
      <c r="EI30" s="104"/>
      <c r="EJ30" s="104"/>
      <c r="EK30" s="104"/>
      <c r="EL30" s="104"/>
      <c r="EM30" s="104"/>
      <c r="EN30" s="104"/>
      <c r="EO30" s="104"/>
      <c r="EP30" s="104"/>
      <c r="EQ30" s="104"/>
      <c r="ER30" s="104"/>
      <c r="ES30" s="104"/>
      <c r="ET30" s="104"/>
      <c r="EU30" s="104"/>
      <c r="EV30" s="104"/>
      <c r="EW30" s="104"/>
      <c r="EX30" s="104"/>
      <c r="EY30" s="103"/>
      <c r="EZ30" s="104"/>
      <c r="FA30" s="104"/>
      <c r="FB30" s="104"/>
      <c r="FC30" s="104"/>
      <c r="FD30" s="104"/>
      <c r="FE30" s="104"/>
      <c r="FF30" s="104"/>
      <c r="FG30" s="104"/>
      <c r="FH30" s="104"/>
      <c r="FI30" s="104"/>
      <c r="FJ30" s="104"/>
      <c r="FK30" s="104"/>
      <c r="FL30" s="104"/>
      <c r="FM30" s="104"/>
      <c r="FN30" s="104"/>
      <c r="FO30" s="104"/>
      <c r="FP30" s="104"/>
      <c r="FQ30" s="104"/>
      <c r="FR30" s="104"/>
      <c r="FS30" s="104"/>
      <c r="FT30" s="104"/>
      <c r="FU30" s="103"/>
      <c r="FV30" s="104"/>
      <c r="FW30" s="104"/>
      <c r="FX30" s="104"/>
      <c r="FY30" s="104"/>
      <c r="FZ30" s="104"/>
      <c r="GA30" s="104"/>
      <c r="GB30" s="104"/>
      <c r="GC30" s="104"/>
      <c r="GD30" s="104"/>
      <c r="GE30" s="104"/>
      <c r="GF30" s="104"/>
      <c r="GG30" s="104"/>
      <c r="GH30" s="104"/>
      <c r="GI30" s="104"/>
      <c r="GJ30" s="104"/>
      <c r="GK30" s="104"/>
      <c r="GL30" s="104"/>
      <c r="GM30" s="104"/>
      <c r="GN30" s="104"/>
      <c r="GO30" s="104"/>
      <c r="GP30" s="104"/>
      <c r="GQ30" s="103"/>
      <c r="GR30" s="104"/>
      <c r="GS30" s="104"/>
      <c r="GT30" s="104"/>
      <c r="GU30" s="104"/>
      <c r="GV30" s="104"/>
      <c r="GW30" s="104"/>
      <c r="GX30" s="104"/>
      <c r="GY30" s="104"/>
      <c r="GZ30" s="104"/>
      <c r="HA30" s="104"/>
      <c r="HB30" s="104"/>
      <c r="HC30" s="104"/>
      <c r="HD30" s="104"/>
      <c r="HE30" s="104"/>
      <c r="HF30" s="104"/>
      <c r="HG30" s="104"/>
      <c r="HH30" s="104"/>
      <c r="HI30" s="104"/>
      <c r="HJ30" s="104"/>
      <c r="HK30" s="104"/>
      <c r="HL30" s="104"/>
      <c r="HM30" s="103"/>
      <c r="HN30" s="104"/>
      <c r="HO30" s="104"/>
      <c r="HP30" s="104"/>
      <c r="HQ30" s="104"/>
      <c r="HR30" s="104"/>
      <c r="HS30" s="104"/>
      <c r="HT30" s="104"/>
      <c r="HU30" s="104"/>
      <c r="HV30" s="104"/>
      <c r="HW30" s="104"/>
      <c r="HX30" s="104"/>
      <c r="HY30" s="104"/>
      <c r="HZ30" s="104"/>
      <c r="IA30" s="104"/>
      <c r="IB30" s="104"/>
      <c r="IC30" s="104"/>
      <c r="ID30" s="104"/>
      <c r="IE30" s="104"/>
      <c r="IF30" s="104"/>
      <c r="IG30" s="104"/>
      <c r="IH30" s="104"/>
      <c r="II30" s="103"/>
      <c r="IJ30" s="104"/>
      <c r="IK30" s="104"/>
      <c r="IL30" s="104"/>
      <c r="IM30" s="104"/>
      <c r="IN30" s="104"/>
      <c r="IO30" s="104"/>
      <c r="IP30" s="104"/>
      <c r="IQ30" s="104"/>
      <c r="IR30" s="104"/>
      <c r="IS30" s="104"/>
      <c r="IT30" s="104"/>
      <c r="IU30" s="104"/>
      <c r="IV30" s="104"/>
    </row>
    <row r="31" spans="1:256" s="7" customFormat="1" ht="16.5" customHeight="1">
      <c r="A31" s="274"/>
      <c r="B31" s="275"/>
      <c r="C31" s="275"/>
      <c r="D31" s="275"/>
      <c r="E31" s="275"/>
      <c r="F31" s="275"/>
      <c r="G31" s="275"/>
      <c r="H31" s="275"/>
      <c r="I31" s="275"/>
      <c r="J31" s="275"/>
      <c r="K31" s="275"/>
      <c r="L31" s="275"/>
      <c r="M31" s="275"/>
      <c r="N31" s="275"/>
      <c r="O31" s="275"/>
      <c r="P31" s="275"/>
      <c r="Q31" s="275"/>
      <c r="R31" s="275"/>
      <c r="S31" s="275"/>
      <c r="T31" s="275"/>
      <c r="U31" s="275"/>
      <c r="V31" s="275"/>
      <c r="W31" s="103"/>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3"/>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3"/>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3"/>
      <c r="CL31" s="104"/>
      <c r="CM31" s="104"/>
      <c r="CN31" s="104"/>
      <c r="CO31" s="104"/>
      <c r="CP31" s="104"/>
      <c r="CQ31" s="104"/>
      <c r="CR31" s="104"/>
      <c r="CS31" s="104"/>
      <c r="CT31" s="104"/>
      <c r="CU31" s="104"/>
      <c r="CV31" s="104"/>
      <c r="CW31" s="104"/>
      <c r="CX31" s="104"/>
      <c r="CY31" s="104"/>
      <c r="CZ31" s="104"/>
      <c r="DA31" s="104"/>
      <c r="DB31" s="104"/>
      <c r="DC31" s="104"/>
      <c r="DD31" s="104"/>
      <c r="DE31" s="104"/>
      <c r="DF31" s="104"/>
      <c r="DG31" s="103"/>
      <c r="DH31" s="104"/>
      <c r="DI31" s="104"/>
      <c r="DJ31" s="104"/>
      <c r="DK31" s="104"/>
      <c r="DL31" s="104"/>
      <c r="DM31" s="104"/>
      <c r="DN31" s="104"/>
      <c r="DO31" s="104"/>
      <c r="DP31" s="104"/>
      <c r="DQ31" s="104"/>
      <c r="DR31" s="104"/>
      <c r="DS31" s="104"/>
      <c r="DT31" s="104"/>
      <c r="DU31" s="104"/>
      <c r="DV31" s="104"/>
      <c r="DW31" s="104"/>
      <c r="DX31" s="104"/>
      <c r="DY31" s="104"/>
      <c r="DZ31" s="104"/>
      <c r="EA31" s="104"/>
      <c r="EB31" s="104"/>
      <c r="EC31" s="103"/>
      <c r="ED31" s="104"/>
      <c r="EE31" s="104"/>
      <c r="EF31" s="104"/>
      <c r="EG31" s="104"/>
      <c r="EH31" s="104"/>
      <c r="EI31" s="104"/>
      <c r="EJ31" s="104"/>
      <c r="EK31" s="104"/>
      <c r="EL31" s="104"/>
      <c r="EM31" s="104"/>
      <c r="EN31" s="104"/>
      <c r="EO31" s="104"/>
      <c r="EP31" s="104"/>
      <c r="EQ31" s="104"/>
      <c r="ER31" s="104"/>
      <c r="ES31" s="104"/>
      <c r="ET31" s="104"/>
      <c r="EU31" s="104"/>
      <c r="EV31" s="104"/>
      <c r="EW31" s="104"/>
      <c r="EX31" s="104"/>
      <c r="EY31" s="103"/>
      <c r="EZ31" s="104"/>
      <c r="FA31" s="104"/>
      <c r="FB31" s="104"/>
      <c r="FC31" s="104"/>
      <c r="FD31" s="104"/>
      <c r="FE31" s="104"/>
      <c r="FF31" s="104"/>
      <c r="FG31" s="104"/>
      <c r="FH31" s="104"/>
      <c r="FI31" s="104"/>
      <c r="FJ31" s="104"/>
      <c r="FK31" s="104"/>
      <c r="FL31" s="104"/>
      <c r="FM31" s="104"/>
      <c r="FN31" s="104"/>
      <c r="FO31" s="104"/>
      <c r="FP31" s="104"/>
      <c r="FQ31" s="104"/>
      <c r="FR31" s="104"/>
      <c r="FS31" s="104"/>
      <c r="FT31" s="104"/>
      <c r="FU31" s="103"/>
      <c r="FV31" s="104"/>
      <c r="FW31" s="104"/>
      <c r="FX31" s="104"/>
      <c r="FY31" s="104"/>
      <c r="FZ31" s="104"/>
      <c r="GA31" s="104"/>
      <c r="GB31" s="104"/>
      <c r="GC31" s="104"/>
      <c r="GD31" s="104"/>
      <c r="GE31" s="104"/>
      <c r="GF31" s="104"/>
      <c r="GG31" s="104"/>
      <c r="GH31" s="104"/>
      <c r="GI31" s="104"/>
      <c r="GJ31" s="104"/>
      <c r="GK31" s="104"/>
      <c r="GL31" s="104"/>
      <c r="GM31" s="104"/>
      <c r="GN31" s="104"/>
      <c r="GO31" s="104"/>
      <c r="GP31" s="104"/>
      <c r="GQ31" s="103"/>
      <c r="GR31" s="104"/>
      <c r="GS31" s="104"/>
      <c r="GT31" s="104"/>
      <c r="GU31" s="104"/>
      <c r="GV31" s="104"/>
      <c r="GW31" s="104"/>
      <c r="GX31" s="104"/>
      <c r="GY31" s="104"/>
      <c r="GZ31" s="104"/>
      <c r="HA31" s="104"/>
      <c r="HB31" s="104"/>
      <c r="HC31" s="104"/>
      <c r="HD31" s="104"/>
      <c r="HE31" s="104"/>
      <c r="HF31" s="104"/>
      <c r="HG31" s="104"/>
      <c r="HH31" s="104"/>
      <c r="HI31" s="104"/>
      <c r="HJ31" s="104"/>
      <c r="HK31" s="104"/>
      <c r="HL31" s="104"/>
      <c r="HM31" s="103"/>
      <c r="HN31" s="104"/>
      <c r="HO31" s="104"/>
      <c r="HP31" s="104"/>
      <c r="HQ31" s="104"/>
      <c r="HR31" s="104"/>
      <c r="HS31" s="104"/>
      <c r="HT31" s="104"/>
      <c r="HU31" s="104"/>
      <c r="HV31" s="104"/>
      <c r="HW31" s="104"/>
      <c r="HX31" s="104"/>
      <c r="HY31" s="104"/>
      <c r="HZ31" s="104"/>
      <c r="IA31" s="104"/>
      <c r="IB31" s="104"/>
      <c r="IC31" s="104"/>
      <c r="ID31" s="104"/>
      <c r="IE31" s="104"/>
      <c r="IF31" s="104"/>
      <c r="IG31" s="104"/>
      <c r="IH31" s="104"/>
      <c r="II31" s="103"/>
      <c r="IJ31" s="104"/>
      <c r="IK31" s="104"/>
      <c r="IL31" s="104"/>
      <c r="IM31" s="104"/>
      <c r="IN31" s="104"/>
      <c r="IO31" s="104"/>
      <c r="IP31" s="104"/>
      <c r="IQ31" s="104"/>
      <c r="IR31" s="104"/>
      <c r="IS31" s="104"/>
      <c r="IT31" s="104"/>
      <c r="IU31" s="104"/>
      <c r="IV31" s="104"/>
    </row>
    <row r="32" spans="1:256" s="7" customFormat="1" ht="16.5" customHeight="1">
      <c r="A32" s="269" t="s">
        <v>11</v>
      </c>
      <c r="B32" s="276"/>
      <c r="C32" s="276"/>
      <c r="D32" s="276"/>
      <c r="E32" s="276"/>
      <c r="F32" s="276"/>
      <c r="G32" s="276"/>
      <c r="H32" s="276"/>
      <c r="I32" s="276"/>
      <c r="J32" s="276"/>
      <c r="K32" s="276"/>
      <c r="L32" s="276"/>
      <c r="M32" s="276"/>
      <c r="N32" s="276"/>
      <c r="O32" s="276"/>
      <c r="P32" s="276"/>
      <c r="Q32" s="276"/>
      <c r="R32" s="276"/>
      <c r="S32" s="276"/>
      <c r="T32" s="276"/>
      <c r="U32" s="276"/>
      <c r="V32" s="276"/>
      <c r="W32" s="103"/>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3"/>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3"/>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3"/>
      <c r="CL32" s="104"/>
      <c r="CM32" s="104"/>
      <c r="CN32" s="104"/>
      <c r="CO32" s="104"/>
      <c r="CP32" s="104"/>
      <c r="CQ32" s="104"/>
      <c r="CR32" s="104"/>
      <c r="CS32" s="104"/>
      <c r="CT32" s="104"/>
      <c r="CU32" s="104"/>
      <c r="CV32" s="104"/>
      <c r="CW32" s="104"/>
      <c r="CX32" s="104"/>
      <c r="CY32" s="104"/>
      <c r="CZ32" s="104"/>
      <c r="DA32" s="104"/>
      <c r="DB32" s="104"/>
      <c r="DC32" s="104"/>
      <c r="DD32" s="104"/>
      <c r="DE32" s="104"/>
      <c r="DF32" s="104"/>
      <c r="DG32" s="103"/>
      <c r="DH32" s="104"/>
      <c r="DI32" s="104"/>
      <c r="DJ32" s="104"/>
      <c r="DK32" s="104"/>
      <c r="DL32" s="104"/>
      <c r="DM32" s="104"/>
      <c r="DN32" s="104"/>
      <c r="DO32" s="104"/>
      <c r="DP32" s="104"/>
      <c r="DQ32" s="104"/>
      <c r="DR32" s="104"/>
      <c r="DS32" s="104"/>
      <c r="DT32" s="104"/>
      <c r="DU32" s="104"/>
      <c r="DV32" s="104"/>
      <c r="DW32" s="104"/>
      <c r="DX32" s="104"/>
      <c r="DY32" s="104"/>
      <c r="DZ32" s="104"/>
      <c r="EA32" s="104"/>
      <c r="EB32" s="104"/>
      <c r="EC32" s="103"/>
      <c r="ED32" s="104"/>
      <c r="EE32" s="104"/>
      <c r="EF32" s="104"/>
      <c r="EG32" s="104"/>
      <c r="EH32" s="104"/>
      <c r="EI32" s="104"/>
      <c r="EJ32" s="104"/>
      <c r="EK32" s="104"/>
      <c r="EL32" s="104"/>
      <c r="EM32" s="104"/>
      <c r="EN32" s="104"/>
      <c r="EO32" s="104"/>
      <c r="EP32" s="104"/>
      <c r="EQ32" s="104"/>
      <c r="ER32" s="104"/>
      <c r="ES32" s="104"/>
      <c r="ET32" s="104"/>
      <c r="EU32" s="104"/>
      <c r="EV32" s="104"/>
      <c r="EW32" s="104"/>
      <c r="EX32" s="104"/>
      <c r="EY32" s="103"/>
      <c r="EZ32" s="104"/>
      <c r="FA32" s="104"/>
      <c r="FB32" s="104"/>
      <c r="FC32" s="104"/>
      <c r="FD32" s="104"/>
      <c r="FE32" s="104"/>
      <c r="FF32" s="104"/>
      <c r="FG32" s="104"/>
      <c r="FH32" s="104"/>
      <c r="FI32" s="104"/>
      <c r="FJ32" s="104"/>
      <c r="FK32" s="104"/>
      <c r="FL32" s="104"/>
      <c r="FM32" s="104"/>
      <c r="FN32" s="104"/>
      <c r="FO32" s="104"/>
      <c r="FP32" s="104"/>
      <c r="FQ32" s="104"/>
      <c r="FR32" s="104"/>
      <c r="FS32" s="104"/>
      <c r="FT32" s="104"/>
      <c r="FU32" s="103"/>
      <c r="FV32" s="104"/>
      <c r="FW32" s="104"/>
      <c r="FX32" s="104"/>
      <c r="FY32" s="104"/>
      <c r="FZ32" s="104"/>
      <c r="GA32" s="104"/>
      <c r="GB32" s="104"/>
      <c r="GC32" s="104"/>
      <c r="GD32" s="104"/>
      <c r="GE32" s="104"/>
      <c r="GF32" s="104"/>
      <c r="GG32" s="104"/>
      <c r="GH32" s="104"/>
      <c r="GI32" s="104"/>
      <c r="GJ32" s="104"/>
      <c r="GK32" s="104"/>
      <c r="GL32" s="104"/>
      <c r="GM32" s="104"/>
      <c r="GN32" s="104"/>
      <c r="GO32" s="104"/>
      <c r="GP32" s="104"/>
      <c r="GQ32" s="103"/>
      <c r="GR32" s="104"/>
      <c r="GS32" s="104"/>
      <c r="GT32" s="104"/>
      <c r="GU32" s="104"/>
      <c r="GV32" s="104"/>
      <c r="GW32" s="104"/>
      <c r="GX32" s="104"/>
      <c r="GY32" s="104"/>
      <c r="GZ32" s="104"/>
      <c r="HA32" s="104"/>
      <c r="HB32" s="104"/>
      <c r="HC32" s="104"/>
      <c r="HD32" s="104"/>
      <c r="HE32" s="104"/>
      <c r="HF32" s="104"/>
      <c r="HG32" s="104"/>
      <c r="HH32" s="104"/>
      <c r="HI32" s="104"/>
      <c r="HJ32" s="104"/>
      <c r="HK32" s="104"/>
      <c r="HL32" s="104"/>
      <c r="HM32" s="103"/>
      <c r="HN32" s="104"/>
      <c r="HO32" s="104"/>
      <c r="HP32" s="104"/>
      <c r="HQ32" s="104"/>
      <c r="HR32" s="104"/>
      <c r="HS32" s="104"/>
      <c r="HT32" s="104"/>
      <c r="HU32" s="104"/>
      <c r="HV32" s="104"/>
      <c r="HW32" s="104"/>
      <c r="HX32" s="104"/>
      <c r="HY32" s="104"/>
      <c r="HZ32" s="104"/>
      <c r="IA32" s="104"/>
      <c r="IB32" s="104"/>
      <c r="IC32" s="104"/>
      <c r="ID32" s="104"/>
      <c r="IE32" s="104"/>
      <c r="IF32" s="104"/>
      <c r="IG32" s="104"/>
      <c r="IH32" s="104"/>
      <c r="II32" s="103"/>
      <c r="IJ32" s="104"/>
      <c r="IK32" s="104"/>
      <c r="IL32" s="104"/>
      <c r="IM32" s="104"/>
      <c r="IN32" s="104"/>
      <c r="IO32" s="104"/>
      <c r="IP32" s="104"/>
      <c r="IQ32" s="104"/>
      <c r="IR32" s="104"/>
      <c r="IS32" s="104"/>
      <c r="IT32" s="104"/>
      <c r="IU32" s="104"/>
      <c r="IV32" s="104"/>
    </row>
    <row r="33" spans="1:256" s="7" customFormat="1" ht="12" customHeight="1">
      <c r="A33" s="277"/>
      <c r="B33" s="278"/>
      <c r="C33" s="278"/>
      <c r="D33" s="278"/>
      <c r="E33" s="278"/>
      <c r="F33" s="278"/>
      <c r="G33" s="278"/>
      <c r="H33" s="278"/>
      <c r="I33" s="278"/>
      <c r="J33" s="278"/>
      <c r="K33" s="278"/>
      <c r="L33" s="278"/>
      <c r="M33" s="278"/>
      <c r="N33" s="278"/>
      <c r="O33" s="278"/>
      <c r="P33" s="278"/>
      <c r="Q33" s="278"/>
      <c r="R33" s="278"/>
      <c r="S33" s="278"/>
      <c r="T33" s="278"/>
      <c r="U33" s="278"/>
      <c r="V33" s="279"/>
      <c r="W33" s="103"/>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3"/>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3"/>
      <c r="BP33" s="104"/>
      <c r="BQ33" s="104"/>
      <c r="BR33" s="104"/>
      <c r="BS33" s="104"/>
      <c r="BT33" s="104"/>
      <c r="BU33" s="104"/>
      <c r="BV33" s="104"/>
      <c r="BW33" s="104"/>
      <c r="BX33" s="104"/>
      <c r="BY33" s="104"/>
      <c r="BZ33" s="104"/>
      <c r="CA33" s="104"/>
      <c r="CB33" s="104"/>
      <c r="CC33" s="104"/>
      <c r="CD33" s="104"/>
      <c r="CE33" s="104"/>
      <c r="CF33" s="104"/>
      <c r="CG33" s="104"/>
      <c r="CH33" s="104"/>
      <c r="CI33" s="104"/>
      <c r="CJ33" s="104"/>
      <c r="CK33" s="103"/>
      <c r="CL33" s="104"/>
      <c r="CM33" s="104"/>
      <c r="CN33" s="104"/>
      <c r="CO33" s="104"/>
      <c r="CP33" s="104"/>
      <c r="CQ33" s="104"/>
      <c r="CR33" s="104"/>
      <c r="CS33" s="104"/>
      <c r="CT33" s="104"/>
      <c r="CU33" s="104"/>
      <c r="CV33" s="104"/>
      <c r="CW33" s="104"/>
      <c r="CX33" s="104"/>
      <c r="CY33" s="104"/>
      <c r="CZ33" s="104"/>
      <c r="DA33" s="104"/>
      <c r="DB33" s="104"/>
      <c r="DC33" s="104"/>
      <c r="DD33" s="104"/>
      <c r="DE33" s="104"/>
      <c r="DF33" s="104"/>
      <c r="DG33" s="103"/>
      <c r="DH33" s="104"/>
      <c r="DI33" s="104"/>
      <c r="DJ33" s="104"/>
      <c r="DK33" s="104"/>
      <c r="DL33" s="104"/>
      <c r="DM33" s="104"/>
      <c r="DN33" s="104"/>
      <c r="DO33" s="104"/>
      <c r="DP33" s="104"/>
      <c r="DQ33" s="104"/>
      <c r="DR33" s="104"/>
      <c r="DS33" s="104"/>
      <c r="DT33" s="104"/>
      <c r="DU33" s="104"/>
      <c r="DV33" s="104"/>
      <c r="DW33" s="104"/>
      <c r="DX33" s="104"/>
      <c r="DY33" s="104"/>
      <c r="DZ33" s="104"/>
      <c r="EA33" s="104"/>
      <c r="EB33" s="104"/>
      <c r="EC33" s="103"/>
      <c r="ED33" s="104"/>
      <c r="EE33" s="104"/>
      <c r="EF33" s="104"/>
      <c r="EG33" s="104"/>
      <c r="EH33" s="104"/>
      <c r="EI33" s="104"/>
      <c r="EJ33" s="104"/>
      <c r="EK33" s="104"/>
      <c r="EL33" s="104"/>
      <c r="EM33" s="104"/>
      <c r="EN33" s="104"/>
      <c r="EO33" s="104"/>
      <c r="EP33" s="104"/>
      <c r="EQ33" s="104"/>
      <c r="ER33" s="104"/>
      <c r="ES33" s="104"/>
      <c r="ET33" s="104"/>
      <c r="EU33" s="104"/>
      <c r="EV33" s="104"/>
      <c r="EW33" s="104"/>
      <c r="EX33" s="104"/>
      <c r="EY33" s="103"/>
      <c r="EZ33" s="104"/>
      <c r="FA33" s="104"/>
      <c r="FB33" s="104"/>
      <c r="FC33" s="104"/>
      <c r="FD33" s="104"/>
      <c r="FE33" s="104"/>
      <c r="FF33" s="104"/>
      <c r="FG33" s="104"/>
      <c r="FH33" s="104"/>
      <c r="FI33" s="104"/>
      <c r="FJ33" s="104"/>
      <c r="FK33" s="104"/>
      <c r="FL33" s="104"/>
      <c r="FM33" s="104"/>
      <c r="FN33" s="104"/>
      <c r="FO33" s="104"/>
      <c r="FP33" s="104"/>
      <c r="FQ33" s="104"/>
      <c r="FR33" s="104"/>
      <c r="FS33" s="104"/>
      <c r="FT33" s="104"/>
      <c r="FU33" s="103"/>
      <c r="FV33" s="104"/>
      <c r="FW33" s="104"/>
      <c r="FX33" s="104"/>
      <c r="FY33" s="104"/>
      <c r="FZ33" s="104"/>
      <c r="GA33" s="104"/>
      <c r="GB33" s="104"/>
      <c r="GC33" s="104"/>
      <c r="GD33" s="104"/>
      <c r="GE33" s="104"/>
      <c r="GF33" s="104"/>
      <c r="GG33" s="104"/>
      <c r="GH33" s="104"/>
      <c r="GI33" s="104"/>
      <c r="GJ33" s="104"/>
      <c r="GK33" s="104"/>
      <c r="GL33" s="104"/>
      <c r="GM33" s="104"/>
      <c r="GN33" s="104"/>
      <c r="GO33" s="104"/>
      <c r="GP33" s="104"/>
      <c r="GQ33" s="103"/>
      <c r="GR33" s="104"/>
      <c r="GS33" s="104"/>
      <c r="GT33" s="104"/>
      <c r="GU33" s="104"/>
      <c r="GV33" s="104"/>
      <c r="GW33" s="104"/>
      <c r="GX33" s="104"/>
      <c r="GY33" s="104"/>
      <c r="GZ33" s="104"/>
      <c r="HA33" s="104"/>
      <c r="HB33" s="104"/>
      <c r="HC33" s="104"/>
      <c r="HD33" s="104"/>
      <c r="HE33" s="104"/>
      <c r="HF33" s="104"/>
      <c r="HG33" s="104"/>
      <c r="HH33" s="104"/>
      <c r="HI33" s="104"/>
      <c r="HJ33" s="104"/>
      <c r="HK33" s="104"/>
      <c r="HL33" s="104"/>
      <c r="HM33" s="103"/>
      <c r="HN33" s="104"/>
      <c r="HO33" s="104"/>
      <c r="HP33" s="104"/>
      <c r="HQ33" s="104"/>
      <c r="HR33" s="104"/>
      <c r="HS33" s="104"/>
      <c r="HT33" s="104"/>
      <c r="HU33" s="104"/>
      <c r="HV33" s="104"/>
      <c r="HW33" s="104"/>
      <c r="HX33" s="104"/>
      <c r="HY33" s="104"/>
      <c r="HZ33" s="104"/>
      <c r="IA33" s="104"/>
      <c r="IB33" s="104"/>
      <c r="IC33" s="104"/>
      <c r="ID33" s="104"/>
      <c r="IE33" s="104"/>
      <c r="IF33" s="104"/>
      <c r="IG33" s="104"/>
      <c r="IH33" s="104"/>
      <c r="II33" s="103"/>
      <c r="IJ33" s="104"/>
      <c r="IK33" s="104"/>
      <c r="IL33" s="104"/>
      <c r="IM33" s="104"/>
      <c r="IN33" s="104"/>
      <c r="IO33" s="104"/>
      <c r="IP33" s="104"/>
      <c r="IQ33" s="104"/>
      <c r="IR33" s="104"/>
      <c r="IS33" s="104"/>
      <c r="IT33" s="104"/>
      <c r="IU33" s="104"/>
      <c r="IV33" s="104"/>
    </row>
    <row r="34" spans="1:256" s="7" customFormat="1" ht="12" customHeight="1">
      <c r="A34" s="277"/>
      <c r="B34" s="278"/>
      <c r="C34" s="278"/>
      <c r="D34" s="278"/>
      <c r="E34" s="278"/>
      <c r="F34" s="278"/>
      <c r="G34" s="278"/>
      <c r="H34" s="278"/>
      <c r="I34" s="278"/>
      <c r="J34" s="278"/>
      <c r="K34" s="278"/>
      <c r="L34" s="278"/>
      <c r="M34" s="278"/>
      <c r="N34" s="278"/>
      <c r="O34" s="278"/>
      <c r="P34" s="278"/>
      <c r="Q34" s="278"/>
      <c r="R34" s="278"/>
      <c r="S34" s="278"/>
      <c r="T34" s="278"/>
      <c r="U34" s="278"/>
      <c r="V34" s="279"/>
      <c r="W34" s="103"/>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3"/>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3"/>
      <c r="BP34" s="104"/>
      <c r="BQ34" s="104"/>
      <c r="BR34" s="104"/>
      <c r="BS34" s="104"/>
      <c r="BT34" s="104"/>
      <c r="BU34" s="104"/>
      <c r="BV34" s="104"/>
      <c r="BW34" s="104"/>
      <c r="BX34" s="104"/>
      <c r="BY34" s="104"/>
      <c r="BZ34" s="104"/>
      <c r="CA34" s="104"/>
      <c r="CB34" s="104"/>
      <c r="CC34" s="104"/>
      <c r="CD34" s="104"/>
      <c r="CE34" s="104"/>
      <c r="CF34" s="104"/>
      <c r="CG34" s="104"/>
      <c r="CH34" s="104"/>
      <c r="CI34" s="104"/>
      <c r="CJ34" s="104"/>
      <c r="CK34" s="103"/>
      <c r="CL34" s="104"/>
      <c r="CM34" s="104"/>
      <c r="CN34" s="104"/>
      <c r="CO34" s="104"/>
      <c r="CP34" s="104"/>
      <c r="CQ34" s="104"/>
      <c r="CR34" s="104"/>
      <c r="CS34" s="104"/>
      <c r="CT34" s="104"/>
      <c r="CU34" s="104"/>
      <c r="CV34" s="104"/>
      <c r="CW34" s="104"/>
      <c r="CX34" s="104"/>
      <c r="CY34" s="104"/>
      <c r="CZ34" s="104"/>
      <c r="DA34" s="104"/>
      <c r="DB34" s="104"/>
      <c r="DC34" s="104"/>
      <c r="DD34" s="104"/>
      <c r="DE34" s="104"/>
      <c r="DF34" s="104"/>
      <c r="DG34" s="103"/>
      <c r="DH34" s="104"/>
      <c r="DI34" s="104"/>
      <c r="DJ34" s="104"/>
      <c r="DK34" s="104"/>
      <c r="DL34" s="104"/>
      <c r="DM34" s="104"/>
      <c r="DN34" s="104"/>
      <c r="DO34" s="104"/>
      <c r="DP34" s="104"/>
      <c r="DQ34" s="104"/>
      <c r="DR34" s="104"/>
      <c r="DS34" s="104"/>
      <c r="DT34" s="104"/>
      <c r="DU34" s="104"/>
      <c r="DV34" s="104"/>
      <c r="DW34" s="104"/>
      <c r="DX34" s="104"/>
      <c r="DY34" s="104"/>
      <c r="DZ34" s="104"/>
      <c r="EA34" s="104"/>
      <c r="EB34" s="104"/>
      <c r="EC34" s="103"/>
      <c r="ED34" s="104"/>
      <c r="EE34" s="104"/>
      <c r="EF34" s="104"/>
      <c r="EG34" s="104"/>
      <c r="EH34" s="104"/>
      <c r="EI34" s="104"/>
      <c r="EJ34" s="104"/>
      <c r="EK34" s="104"/>
      <c r="EL34" s="104"/>
      <c r="EM34" s="104"/>
      <c r="EN34" s="104"/>
      <c r="EO34" s="104"/>
      <c r="EP34" s="104"/>
      <c r="EQ34" s="104"/>
      <c r="ER34" s="104"/>
      <c r="ES34" s="104"/>
      <c r="ET34" s="104"/>
      <c r="EU34" s="104"/>
      <c r="EV34" s="104"/>
      <c r="EW34" s="104"/>
      <c r="EX34" s="104"/>
      <c r="EY34" s="103"/>
      <c r="EZ34" s="104"/>
      <c r="FA34" s="104"/>
      <c r="FB34" s="104"/>
      <c r="FC34" s="104"/>
      <c r="FD34" s="104"/>
      <c r="FE34" s="104"/>
      <c r="FF34" s="104"/>
      <c r="FG34" s="104"/>
      <c r="FH34" s="104"/>
      <c r="FI34" s="104"/>
      <c r="FJ34" s="104"/>
      <c r="FK34" s="104"/>
      <c r="FL34" s="104"/>
      <c r="FM34" s="104"/>
      <c r="FN34" s="104"/>
      <c r="FO34" s="104"/>
      <c r="FP34" s="104"/>
      <c r="FQ34" s="104"/>
      <c r="FR34" s="104"/>
      <c r="FS34" s="104"/>
      <c r="FT34" s="104"/>
      <c r="FU34" s="103"/>
      <c r="FV34" s="104"/>
      <c r="FW34" s="104"/>
      <c r="FX34" s="104"/>
      <c r="FY34" s="104"/>
      <c r="FZ34" s="104"/>
      <c r="GA34" s="104"/>
      <c r="GB34" s="104"/>
      <c r="GC34" s="104"/>
      <c r="GD34" s="104"/>
      <c r="GE34" s="104"/>
      <c r="GF34" s="104"/>
      <c r="GG34" s="104"/>
      <c r="GH34" s="104"/>
      <c r="GI34" s="104"/>
      <c r="GJ34" s="104"/>
      <c r="GK34" s="104"/>
      <c r="GL34" s="104"/>
      <c r="GM34" s="104"/>
      <c r="GN34" s="104"/>
      <c r="GO34" s="104"/>
      <c r="GP34" s="104"/>
      <c r="GQ34" s="103"/>
      <c r="GR34" s="104"/>
      <c r="GS34" s="104"/>
      <c r="GT34" s="104"/>
      <c r="GU34" s="104"/>
      <c r="GV34" s="104"/>
      <c r="GW34" s="104"/>
      <c r="GX34" s="104"/>
      <c r="GY34" s="104"/>
      <c r="GZ34" s="104"/>
      <c r="HA34" s="104"/>
      <c r="HB34" s="104"/>
      <c r="HC34" s="104"/>
      <c r="HD34" s="104"/>
      <c r="HE34" s="104"/>
      <c r="HF34" s="104"/>
      <c r="HG34" s="104"/>
      <c r="HH34" s="104"/>
      <c r="HI34" s="104"/>
      <c r="HJ34" s="104"/>
      <c r="HK34" s="104"/>
      <c r="HL34" s="104"/>
      <c r="HM34" s="103"/>
      <c r="HN34" s="104"/>
      <c r="HO34" s="104"/>
      <c r="HP34" s="104"/>
      <c r="HQ34" s="104"/>
      <c r="HR34" s="104"/>
      <c r="HS34" s="104"/>
      <c r="HT34" s="104"/>
      <c r="HU34" s="104"/>
      <c r="HV34" s="104"/>
      <c r="HW34" s="104"/>
      <c r="HX34" s="104"/>
      <c r="HY34" s="104"/>
      <c r="HZ34" s="104"/>
      <c r="IA34" s="104"/>
      <c r="IB34" s="104"/>
      <c r="IC34" s="104"/>
      <c r="ID34" s="104"/>
      <c r="IE34" s="104"/>
      <c r="IF34" s="104"/>
      <c r="IG34" s="104"/>
      <c r="IH34" s="104"/>
      <c r="II34" s="103"/>
      <c r="IJ34" s="104"/>
      <c r="IK34" s="104"/>
      <c r="IL34" s="104"/>
      <c r="IM34" s="104"/>
      <c r="IN34" s="104"/>
      <c r="IO34" s="104"/>
      <c r="IP34" s="104"/>
      <c r="IQ34" s="104"/>
      <c r="IR34" s="104"/>
      <c r="IS34" s="104"/>
      <c r="IT34" s="104"/>
      <c r="IU34" s="104"/>
      <c r="IV34" s="104"/>
    </row>
    <row r="35" spans="1:23" s="10" customFormat="1" ht="12" customHeight="1">
      <c r="A35" s="280"/>
      <c r="B35" s="281"/>
      <c r="C35" s="281"/>
      <c r="D35" s="281"/>
      <c r="E35" s="281"/>
      <c r="F35" s="281"/>
      <c r="G35" s="281"/>
      <c r="H35" s="281"/>
      <c r="I35" s="281"/>
      <c r="J35" s="281"/>
      <c r="K35" s="281"/>
      <c r="L35" s="281"/>
      <c r="M35" s="281"/>
      <c r="N35" s="281"/>
      <c r="O35" s="281"/>
      <c r="P35" s="281"/>
      <c r="Q35" s="281"/>
      <c r="R35" s="281"/>
      <c r="S35" s="281"/>
      <c r="T35" s="281"/>
      <c r="U35" s="281"/>
      <c r="V35" s="281"/>
      <c r="W35" s="48"/>
    </row>
  </sheetData>
  <sheetProtection/>
  <mergeCells count="17">
    <mergeCell ref="H4:I4"/>
    <mergeCell ref="J4:K4"/>
    <mergeCell ref="L4:M4"/>
    <mergeCell ref="D4:D5"/>
    <mergeCell ref="E4:E5"/>
    <mergeCell ref="F4:F5"/>
    <mergeCell ref="G4:G5"/>
    <mergeCell ref="A29:V31"/>
    <mergeCell ref="A32:V35"/>
    <mergeCell ref="B26:D26"/>
    <mergeCell ref="A3:V3"/>
    <mergeCell ref="N4:Q4"/>
    <mergeCell ref="R4:S4"/>
    <mergeCell ref="T4:V4"/>
    <mergeCell ref="A28:V28"/>
    <mergeCell ref="B4:B5"/>
    <mergeCell ref="C4:C5"/>
  </mergeCells>
  <printOptions/>
  <pageMargins left="0.75" right="0.75" top="1" bottom="1" header="0.5" footer="0.5"/>
  <pageSetup horizontalDpi="600" verticalDpi="600" orientation="portrait" paperSize="9"/>
  <ignoredErrors>
    <ignoredError sqref="N11:O11 Q22" formula="1"/>
    <ignoredError sqref="V6:V25"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ao</cp:lastModifiedBy>
  <cp:lastPrinted>2007-08-27T17:14:12Z</cp:lastPrinted>
  <dcterms:created xsi:type="dcterms:W3CDTF">2006-03-15T09:07:04Z</dcterms:created>
  <dcterms:modified xsi:type="dcterms:W3CDTF">2011-02-16T05:24:30Z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