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20610" windowHeight="11640" tabRatio="804" activeTab="0"/>
  </bookViews>
  <sheets>
    <sheet name="18-20 Feb' 11 (we 08)" sheetId="1" r:id="rId1"/>
    <sheet name="18-20 Feb' 11 (TOP 20)" sheetId="2" r:id="rId2"/>
  </sheets>
  <definedNames>
    <definedName name="_xlnm.Print_Area" localSheetId="0">'18-20 Feb'' 11 (we 08)'!$A$1:$V$64</definedName>
  </definedNames>
  <calcPr fullCalcOnLoad="1"/>
</workbook>
</file>

<file path=xl/sharedStrings.xml><?xml version="1.0" encoding="utf-8"?>
<sst xmlns="http://schemas.openxmlformats.org/spreadsheetml/2006/main" count="203" uniqueCount="83">
  <si>
    <t>Last Weekend</t>
  </si>
  <si>
    <t>Distributor</t>
  </si>
  <si>
    <t>Friday</t>
  </si>
  <si>
    <t>Saturday</t>
  </si>
  <si>
    <t>Sunday</t>
  </si>
  <si>
    <t>Change</t>
  </si>
  <si>
    <t>Adm.</t>
  </si>
  <si>
    <t>G.B.O.</t>
  </si>
  <si>
    <t>MEDYAVİZYON</t>
  </si>
  <si>
    <r>
      <t>*Sorted according to Weekend Total G.B.O. - Hafta sonu toplam hasılat sütununa göre sıralanmı</t>
    </r>
    <r>
      <rPr>
        <i/>
        <sz val="9"/>
        <color indexed="23"/>
        <rFont val="Arial"/>
        <family val="0"/>
      </rPr>
      <t>ş</t>
    </r>
    <r>
      <rPr>
        <i/>
        <sz val="9"/>
        <color indexed="23"/>
        <rFont val="Administer"/>
        <family val="0"/>
      </rPr>
      <t>tır.</t>
    </r>
  </si>
  <si>
    <t>THE TOURIST</t>
  </si>
  <si>
    <r>
      <t>Yukarıdaki Turkey's Weekend Market Datas adlı tablo Türkiye'deki film da</t>
    </r>
    <r>
      <rPr>
        <i/>
        <sz val="9"/>
        <color indexed="23"/>
        <rFont val="Arial"/>
        <family val="0"/>
      </rPr>
      <t>ğ</t>
    </r>
    <r>
      <rPr>
        <i/>
        <sz val="9"/>
        <color indexed="23"/>
        <rFont val="Administer"/>
        <family val="0"/>
      </rPr>
      <t xml:space="preserve">ıtıcısı </t>
    </r>
    <r>
      <rPr>
        <i/>
        <sz val="9"/>
        <color indexed="23"/>
        <rFont val="Arial"/>
        <family val="0"/>
      </rPr>
      <t>ş</t>
    </r>
    <r>
      <rPr>
        <i/>
        <sz val="9"/>
        <color indexed="23"/>
        <rFont val="Administer"/>
        <family val="0"/>
      </rPr>
      <t>irketlerin ülkemizde yukarıda belirtilen haftalarda da</t>
    </r>
    <r>
      <rPr>
        <i/>
        <sz val="9"/>
        <color indexed="23"/>
        <rFont val="Arial"/>
        <family val="0"/>
      </rPr>
      <t>ğ</t>
    </r>
    <r>
      <rPr>
        <i/>
        <sz val="9"/>
        <color indexed="23"/>
        <rFont val="Administer"/>
        <family val="0"/>
      </rPr>
      <t>ıttıkları sinema filmlerinin gene yukarıda belirttikleri haftalarda ula</t>
    </r>
    <r>
      <rPr>
        <i/>
        <sz val="9"/>
        <color indexed="23"/>
        <rFont val="Arial"/>
        <family val="0"/>
      </rPr>
      <t>ş</t>
    </r>
    <r>
      <rPr>
        <i/>
        <sz val="9"/>
        <color indexed="23"/>
        <rFont val="Administer"/>
        <family val="0"/>
      </rPr>
      <t>tıkları seyirci sayısını ve yaptıkları hasılatı göstermektedir. Liste ve ekinde bulunan di</t>
    </r>
    <r>
      <rPr>
        <i/>
        <sz val="9"/>
        <color indexed="23"/>
        <rFont val="Arial"/>
        <family val="0"/>
      </rPr>
      <t>ğ</t>
    </r>
    <r>
      <rPr>
        <i/>
        <sz val="9"/>
        <color indexed="23"/>
        <rFont val="Administer"/>
        <family val="0"/>
      </rPr>
      <t>er sayfalar bütün da</t>
    </r>
    <r>
      <rPr>
        <i/>
        <sz val="9"/>
        <color indexed="23"/>
        <rFont val="Arial"/>
        <family val="0"/>
      </rPr>
      <t>ğ</t>
    </r>
    <r>
      <rPr>
        <i/>
        <sz val="9"/>
        <color indexed="23"/>
        <rFont val="Administer"/>
        <family val="0"/>
      </rPr>
      <t>ıtıcıların ortak görü</t>
    </r>
    <r>
      <rPr>
        <i/>
        <sz val="9"/>
        <color indexed="23"/>
        <rFont val="Arial"/>
        <family val="0"/>
      </rPr>
      <t>ş</t>
    </r>
    <r>
      <rPr>
        <i/>
        <sz val="9"/>
        <color indexed="23"/>
        <rFont val="Administer"/>
        <family val="0"/>
      </rPr>
      <t>ü sonucunda Haftalık Antrakt Sinema Gazetesi'ne hazırlattırılmaktadır. Haftalık Antrakt Sinema Gazetesi yukarıdaki ve ekindeki tabloları da</t>
    </r>
    <r>
      <rPr>
        <i/>
        <sz val="9"/>
        <color indexed="23"/>
        <rFont val="Arial"/>
        <family val="0"/>
      </rPr>
      <t>ğ</t>
    </r>
    <r>
      <rPr>
        <i/>
        <sz val="9"/>
        <color indexed="23"/>
        <rFont val="Administer"/>
        <family val="0"/>
      </rPr>
      <t>ıtımcı firmalardan gönderilen özel bilgileri bir araya getirerek olu</t>
    </r>
    <r>
      <rPr>
        <i/>
        <sz val="9"/>
        <color indexed="23"/>
        <rFont val="Arial"/>
        <family val="0"/>
      </rPr>
      <t>ş</t>
    </r>
    <r>
      <rPr>
        <i/>
        <sz val="9"/>
        <color indexed="23"/>
        <rFont val="Administer"/>
        <family val="0"/>
      </rPr>
      <t>turmaktadır. Yukarıdaki ve ekindeki tabloların içerdi</t>
    </r>
    <r>
      <rPr>
        <i/>
        <sz val="9"/>
        <color indexed="23"/>
        <rFont val="Arial"/>
        <family val="0"/>
      </rPr>
      <t>ğ</t>
    </r>
    <r>
      <rPr>
        <i/>
        <sz val="9"/>
        <color indexed="23"/>
        <rFont val="Administer"/>
        <family val="0"/>
      </rPr>
      <t>i veriler ço</t>
    </r>
    <r>
      <rPr>
        <i/>
        <sz val="9"/>
        <color indexed="23"/>
        <rFont val="Arial"/>
        <family val="0"/>
      </rPr>
      <t>ğ</t>
    </r>
    <r>
      <rPr>
        <i/>
        <sz val="9"/>
        <color indexed="23"/>
        <rFont val="Administer"/>
        <family val="0"/>
      </rPr>
      <t>altılamaz, satılamaz. Alıntı veya kopyalama yapılırken Haftalık Antrakt Sinema Gazetesi'nden izin alınmalıdır.</t>
    </r>
  </si>
  <si>
    <t>"Turkey's Weekend Market Datas" chart which is given above displays the number of admissions and box offices of the films which are released in the  stated week by Turkish distributers. The chart and the attached pages is being prepared by Weekly Antrakt Cinema Newspaper as a common acknowledgement of all Turkish distributers. Weekly Antrakt Cinema Newspaper is preparing this chart as collecting all data from distributers and organizing them. It is not permitted to multiply or to sell these data which are displayed on this chart and attachments. It is necessary to ask approval of Weekly Antrakt Cinema Newspaper in order to quote, to copy or to publish.</t>
  </si>
  <si>
    <t>PİNEMA</t>
  </si>
  <si>
    <t>Title</t>
  </si>
  <si>
    <t>Cumulative</t>
  </si>
  <si>
    <t>Scr.Avg.
(Adm.)</t>
  </si>
  <si>
    <t>Avg.
Ticket</t>
  </si>
  <si>
    <t>.</t>
  </si>
  <si>
    <t>AV MEVSİMİ</t>
  </si>
  <si>
    <t>OPEN SEASON 3</t>
  </si>
  <si>
    <t>Release
Date</t>
  </si>
  <si>
    <t>ÖZEN FİLM</t>
  </si>
  <si>
    <t>WARNER BROS. TÜRKİYE</t>
  </si>
  <si>
    <t>UIP TÜRKİYE</t>
  </si>
  <si>
    <t># of
Prints</t>
  </si>
  <si>
    <t># of
Screen</t>
  </si>
  <si>
    <t>Weeks in Release</t>
  </si>
  <si>
    <t>Weekend Total</t>
  </si>
  <si>
    <t>TANGLED</t>
  </si>
  <si>
    <r>
      <t>http://www.antraktsinema.com -</t>
    </r>
    <r>
      <rPr>
        <sz val="12"/>
        <color indexed="47"/>
        <rFont val="Gadget"/>
        <family val="0"/>
      </rPr>
      <t xml:space="preserve"> Weekly Movie Magazine Antrakt presents - Haftalık Antrakt Sinema Gazetesi sunar </t>
    </r>
    <r>
      <rPr>
        <sz val="12"/>
        <color indexed="9"/>
        <rFont val="Gadget"/>
        <family val="0"/>
      </rPr>
      <t>- http://www.antraktsinema.com</t>
    </r>
  </si>
  <si>
    <t>GULLIVER'S TRAVELS</t>
  </si>
  <si>
    <t>HAYDE BRE</t>
  </si>
  <si>
    <t>MFP-CINEGROUP</t>
  </si>
  <si>
    <t>CERTIFIED COPY</t>
  </si>
  <si>
    <r>
      <t>http://www.antraktsinema.com -</t>
    </r>
    <r>
      <rPr>
        <sz val="11"/>
        <color indexed="47"/>
        <rFont val="Gadget"/>
        <family val="0"/>
      </rPr>
      <t xml:space="preserve"> Weekly Movie Magazine Antrakt presents - Haftalık Antrakt Sinema Gazetesi sunar</t>
    </r>
    <r>
      <rPr>
        <sz val="11"/>
        <color indexed="9"/>
        <rFont val="Gadget"/>
        <family val="0"/>
      </rPr>
      <t xml:space="preserve"> - http://www.antraktsinema.com</t>
    </r>
  </si>
  <si>
    <t>HÜR ADAM</t>
  </si>
  <si>
    <t>EYYVAH EYVAH 2</t>
  </si>
  <si>
    <t>SEASON OF THE WITCH</t>
  </si>
  <si>
    <t>LOVE AND OTHER DRUGS</t>
  </si>
  <si>
    <t>KAĞIT</t>
  </si>
  <si>
    <t>I AM LOVE</t>
  </si>
  <si>
    <t>CHANTIER FILMS</t>
  </si>
  <si>
    <t>YOGI BEAR</t>
  </si>
  <si>
    <t>MEGAMIND</t>
  </si>
  <si>
    <t>GÜNAH KEÇİSİ</t>
  </si>
  <si>
    <t>THE TOWN</t>
  </si>
  <si>
    <t>TRON: LEGACY</t>
  </si>
  <si>
    <t>BIUTIFUL</t>
  </si>
  <si>
    <t>AŞK TESADÜFLERİ SEVER</t>
  </si>
  <si>
    <t>SANCTUM</t>
  </si>
  <si>
    <t>THE RITE</t>
  </si>
  <si>
    <t>THE FIGHTER</t>
  </si>
  <si>
    <t>İNCİR REÇELİ</t>
  </si>
  <si>
    <t>TİGLON</t>
  </si>
  <si>
    <t>SECRETARIAT</t>
  </si>
  <si>
    <t>BLACK HEAVEN</t>
  </si>
  <si>
    <t>LIFE AS WE KNOW IT</t>
  </si>
  <si>
    <t>THE TREE</t>
  </si>
  <si>
    <t>SULTANIN SIRRI</t>
  </si>
  <si>
    <t>VAY ARKADAŞ</t>
  </si>
  <si>
    <t>LITTLE FOCKERS</t>
  </si>
  <si>
    <t>THE LAST EXORCISM</t>
  </si>
  <si>
    <t>THE EXPERIMENT</t>
  </si>
  <si>
    <t>KURTLAR VADİSİ FİLİSTİN</t>
  </si>
  <si>
    <t>KING'S SPEECH</t>
  </si>
  <si>
    <t>GREEN HORNET</t>
  </si>
  <si>
    <t>ÇALGI ÇENGİ</t>
  </si>
  <si>
    <t>127 HOURS</t>
  </si>
  <si>
    <t>SİNYORA ENRICA İLE İTALYAN OLMAK</t>
  </si>
  <si>
    <t>KUTSAL DAMACANA DRACOOLA</t>
  </si>
  <si>
    <t>ÇAKALLARLA DANS</t>
  </si>
  <si>
    <t>7 AVLU</t>
  </si>
  <si>
    <t>M3 FİLM</t>
  </si>
  <si>
    <t>SAW 3D</t>
  </si>
  <si>
    <t>ÇAKAL</t>
  </si>
  <si>
    <t>CINE FILM</t>
  </si>
  <si>
    <t>PRENSESİN UYKUSU</t>
  </si>
  <si>
    <t>CIRKUS COLUMBIA</t>
  </si>
  <si>
    <t>KUKURİKU: KADIN KRALLIĞI</t>
  </si>
  <si>
    <t>THE MISFORTUNATES</t>
  </si>
  <si>
    <t>GARFIELD'S PET FORCE</t>
  </si>
  <si>
    <t>THE CHRONICLES OF NARNIA: THE VOYAGE OF THE DAWN TREADER</t>
  </si>
</sst>
</file>

<file path=xl/styles.xml><?xml version="1.0" encoding="utf-8"?>
<styleSheet xmlns="http://schemas.openxmlformats.org/spreadsheetml/2006/main">
  <numFmts count="50">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_-* #,##0.0\ _T_L_-;\-* #,##0.0\ _T_L_-;_-* &quot;-&quot;??\ _T_L_-;_-@_-"/>
    <numFmt numFmtId="181" formatCode="_-* #,##0\ _T_L_-;\-* #,##0\ _T_L_-;_-* &quot;-&quot;??\ _T_L_-;_-@_-"/>
    <numFmt numFmtId="182" formatCode="[$-41F]dd\ mmmm\ yyyy\ dddd"/>
    <numFmt numFmtId="183" formatCode="[$-41F]d\ mmmm\ yy;@"/>
    <numFmt numFmtId="184" formatCode="mm/dd/yy"/>
    <numFmt numFmtId="185" formatCode="#,##0.00\ "/>
    <numFmt numFmtId="186" formatCode="_(* #,##0_);_(* \(#,##0\);_(* &quot;-&quot;??_);_(@_)"/>
    <numFmt numFmtId="187" formatCode="\%\ 0\ "/>
    <numFmt numFmtId="188" formatCode="#,##0\ "/>
    <numFmt numFmtId="189" formatCode="\%\ 0"/>
    <numFmt numFmtId="190" formatCode="dd/mm/yy"/>
    <numFmt numFmtId="191" formatCode="#,##0.00\ \ "/>
    <numFmt numFmtId="192" formatCode="0\ %\ "/>
    <numFmt numFmtId="193" formatCode="0.00\ "/>
    <numFmt numFmtId="194" formatCode="dd/mm/yy;@"/>
    <numFmt numFmtId="195" formatCode="#,##0_-"/>
    <numFmt numFmtId="196" formatCode="#,##0\ \ "/>
    <numFmt numFmtId="197" formatCode="0.0"/>
    <numFmt numFmtId="198" formatCode="#,##0.00\ \ \ "/>
    <numFmt numFmtId="199" formatCode="\%0.00"/>
    <numFmt numFmtId="200" formatCode="#,##0.00\ _T_L"/>
    <numFmt numFmtId="201" formatCode="mmm/yyyy"/>
    <numFmt numFmtId="202" formatCode="#,##0.00_ ;\-#,##0.00\ "/>
    <numFmt numFmtId="203" formatCode="dd/mm/yyyy;@"/>
    <numFmt numFmtId="204" formatCode="[$-F400]h:mm:ss\ AM/PM"/>
    <numFmt numFmtId="205" formatCode="#,##0.00\ &quot;TL&quot;"/>
  </numFmts>
  <fonts count="104">
    <font>
      <sz val="10"/>
      <name val="Arial"/>
      <family val="0"/>
    </font>
    <font>
      <sz val="8"/>
      <name val="Arial"/>
      <family val="2"/>
    </font>
    <font>
      <u val="single"/>
      <sz val="10"/>
      <color indexed="12"/>
      <name val="Arial"/>
      <family val="0"/>
    </font>
    <font>
      <u val="single"/>
      <sz val="10"/>
      <color indexed="36"/>
      <name val="Arial"/>
      <family val="0"/>
    </font>
    <font>
      <sz val="14"/>
      <name val="Impact"/>
      <family val="2"/>
    </font>
    <font>
      <sz val="20"/>
      <name val="Impact"/>
      <family val="2"/>
    </font>
    <font>
      <sz val="14"/>
      <name val="Arial"/>
      <family val="2"/>
    </font>
    <font>
      <b/>
      <sz val="14"/>
      <name val="Arial"/>
      <family val="2"/>
    </font>
    <font>
      <b/>
      <sz val="12"/>
      <color indexed="9"/>
      <name val="Trebuchet MS"/>
      <family val="2"/>
    </font>
    <font>
      <sz val="12"/>
      <color indexed="9"/>
      <name val="Impact"/>
      <family val="2"/>
    </font>
    <font>
      <b/>
      <sz val="11"/>
      <name val="Century Gothic"/>
      <family val="2"/>
    </font>
    <font>
      <b/>
      <sz val="10"/>
      <color indexed="9"/>
      <name val="Trebuchet MS"/>
      <family val="2"/>
    </font>
    <font>
      <sz val="10"/>
      <color indexed="9"/>
      <name val="Trebuchet MS"/>
      <family val="2"/>
    </font>
    <font>
      <sz val="14"/>
      <name val="Garamond"/>
      <family val="1"/>
    </font>
    <font>
      <b/>
      <sz val="14"/>
      <color indexed="18"/>
      <name val="Garamond"/>
      <family val="1"/>
    </font>
    <font>
      <b/>
      <sz val="14"/>
      <name val="Garamond"/>
      <family val="1"/>
    </font>
    <font>
      <sz val="12"/>
      <name val="Garamond"/>
      <family val="1"/>
    </font>
    <font>
      <sz val="8"/>
      <name val="Verdana"/>
      <family val="2"/>
    </font>
    <font>
      <sz val="8"/>
      <color indexed="9"/>
      <name val="Verdana"/>
      <family val="2"/>
    </font>
    <font>
      <b/>
      <sz val="8"/>
      <color indexed="9"/>
      <name val="Verdana"/>
      <family val="2"/>
    </font>
    <font>
      <sz val="10"/>
      <color indexed="9"/>
      <name val="Arial"/>
      <family val="0"/>
    </font>
    <font>
      <b/>
      <sz val="10"/>
      <color indexed="9"/>
      <name val="Arial"/>
      <family val="0"/>
    </font>
    <font>
      <sz val="9"/>
      <name val="Verdana"/>
      <family val="2"/>
    </font>
    <font>
      <sz val="9"/>
      <color indexed="9"/>
      <name val="Verdana"/>
      <family val="2"/>
    </font>
    <font>
      <b/>
      <sz val="10"/>
      <name val="Administer"/>
      <family val="0"/>
    </font>
    <font>
      <b/>
      <sz val="10"/>
      <color indexed="9"/>
      <name val="Administer"/>
      <family val="0"/>
    </font>
    <font>
      <sz val="10"/>
      <name val="Administer"/>
      <family val="0"/>
    </font>
    <font>
      <sz val="10"/>
      <color indexed="9"/>
      <name val="Administer"/>
      <family val="0"/>
    </font>
    <font>
      <sz val="10"/>
      <color indexed="40"/>
      <name val="Administer"/>
      <family val="0"/>
    </font>
    <font>
      <sz val="10"/>
      <color indexed="10"/>
      <name val="Administer"/>
      <family val="0"/>
    </font>
    <font>
      <sz val="10"/>
      <color indexed="10"/>
      <name val="Arial"/>
      <family val="0"/>
    </font>
    <font>
      <i/>
      <sz val="9"/>
      <color indexed="23"/>
      <name val="Administer"/>
      <family val="0"/>
    </font>
    <font>
      <i/>
      <sz val="9"/>
      <color indexed="23"/>
      <name val="Arial"/>
      <family val="0"/>
    </font>
    <font>
      <sz val="12"/>
      <color indexed="47"/>
      <name val="Gadget"/>
      <family val="0"/>
    </font>
    <font>
      <sz val="11"/>
      <color indexed="47"/>
      <name val="Gadget"/>
      <family val="0"/>
    </font>
    <font>
      <sz val="12"/>
      <color indexed="9"/>
      <name val="Gadget"/>
      <family val="0"/>
    </font>
    <font>
      <sz val="11"/>
      <color indexed="9"/>
      <name val="Gadget"/>
      <family val="0"/>
    </font>
    <font>
      <sz val="10"/>
      <name val="Trebuchet MS"/>
      <family val="2"/>
    </font>
    <font>
      <b/>
      <sz val="10"/>
      <name val="Trebuchet MS"/>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24"/>
      <color indexed="8"/>
      <name val="AcidSansRegular"/>
      <family val="0"/>
    </font>
    <font>
      <b/>
      <sz val="24"/>
      <color indexed="8"/>
      <name val="Arial"/>
      <family val="0"/>
    </font>
    <font>
      <b/>
      <sz val="28"/>
      <color indexed="8"/>
      <name val="AcidSansRegular"/>
      <family val="0"/>
    </font>
    <font>
      <sz val="14"/>
      <color indexed="8"/>
      <name val="AcidSansRegular"/>
      <family val="0"/>
    </font>
    <font>
      <b/>
      <sz val="18"/>
      <color indexed="16"/>
      <name val="Administer"/>
      <family val="0"/>
    </font>
    <font>
      <b/>
      <sz val="18"/>
      <color indexed="8"/>
      <name val="Administer"/>
      <family val="0"/>
    </font>
    <font>
      <sz val="30"/>
      <color indexed="9"/>
      <name val="Impact"/>
      <family val="0"/>
    </font>
    <font>
      <sz val="30"/>
      <color indexed="9"/>
      <name val="Arial"/>
      <family val="0"/>
    </font>
    <font>
      <sz val="40"/>
      <color indexed="9"/>
      <name val="Impact"/>
      <family val="0"/>
    </font>
    <font>
      <sz val="26"/>
      <color indexed="9"/>
      <name val="Impact"/>
      <family val="0"/>
    </font>
    <font>
      <sz val="14"/>
      <color indexed="9"/>
      <name val="Impact"/>
      <family val="0"/>
    </font>
    <font>
      <sz val="35"/>
      <color indexed="8"/>
      <name val="Garamond"/>
      <family val="0"/>
    </font>
    <font>
      <sz val="40"/>
      <color indexed="8"/>
      <name val="Garamond"/>
      <family val="0"/>
    </font>
    <font>
      <sz val="26"/>
      <color indexed="8"/>
      <name val="Garamond"/>
      <family val="0"/>
    </font>
    <font>
      <sz val="24"/>
      <color indexed="8"/>
      <name val="Garamond"/>
      <family val="0"/>
    </font>
    <font>
      <sz val="12"/>
      <color indexed="8"/>
      <name val="Impact"/>
      <family val="0"/>
    </font>
    <font>
      <sz val="12"/>
      <color indexed="8"/>
      <name val="Verdana"/>
      <family val="0"/>
    </font>
    <font>
      <sz val="38"/>
      <color indexed="8"/>
      <name val="Garamond"/>
      <family val="0"/>
    </font>
    <font>
      <sz val="16"/>
      <color indexed="8"/>
      <name val="Garamond"/>
      <family val="0"/>
    </font>
    <font>
      <sz val="16"/>
      <color indexed="9"/>
      <name val="Garamond"/>
      <family val="0"/>
    </font>
    <font>
      <sz val="34"/>
      <color indexed="8"/>
      <name val="Garamond"/>
      <family val="0"/>
    </font>
    <font>
      <sz val="36"/>
      <color indexed="8"/>
      <name val="Garamond"/>
      <family val="0"/>
    </font>
    <font>
      <sz val="20"/>
      <color indexed="8"/>
      <name val="Garamond"/>
      <family val="0"/>
    </font>
    <font>
      <b/>
      <sz val="16"/>
      <color indexed="8"/>
      <name val="AcidSansRegular"/>
      <family val="0"/>
    </font>
    <font>
      <b/>
      <sz val="16"/>
      <color indexed="8"/>
      <name val="Arial"/>
      <family val="0"/>
    </font>
    <font>
      <b/>
      <sz val="20"/>
      <color indexed="8"/>
      <name val="AcidSansRegular"/>
      <family val="0"/>
    </font>
    <font>
      <sz val="12"/>
      <color indexed="8"/>
      <name val="AcidSansRegular"/>
      <family val="0"/>
    </font>
    <font>
      <sz val="16"/>
      <color indexed="8"/>
      <name val="AcidSansRegular"/>
      <family val="0"/>
    </font>
    <font>
      <b/>
      <sz val="24"/>
      <color indexed="9"/>
      <name val="AcidSansRegular"/>
      <family val="0"/>
    </font>
    <font>
      <sz val="18"/>
      <color indexed="16"/>
      <name val="Administer"/>
      <family val="0"/>
    </font>
    <font>
      <sz val="18"/>
      <color indexed="8"/>
      <name val="Administer"/>
      <family val="0"/>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8"/>
        <bgColor indexed="64"/>
      </patternFill>
    </fill>
  </fills>
  <borders count="40">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hair"/>
      <right style="hair"/>
      <top>
        <color indexed="63"/>
      </top>
      <bottom style="hair"/>
    </border>
    <border>
      <left style="hair"/>
      <right style="hair"/>
      <top style="hair"/>
      <bottom style="hair"/>
    </border>
    <border>
      <left style="medium"/>
      <right>
        <color indexed="63"/>
      </right>
      <top style="hair"/>
      <bottom style="hair"/>
    </border>
    <border>
      <left style="medium"/>
      <right>
        <color indexed="63"/>
      </right>
      <top>
        <color indexed="63"/>
      </top>
      <bottom>
        <color indexed="63"/>
      </bottom>
    </border>
    <border>
      <left style="hair"/>
      <right style="hair"/>
      <top style="hair"/>
      <bottom style="medium"/>
    </border>
    <border>
      <left style="medium"/>
      <right>
        <color indexed="63"/>
      </right>
      <top style="medium"/>
      <bottom style="hair"/>
    </border>
    <border>
      <left style="hair"/>
      <right>
        <color indexed="63"/>
      </right>
      <top>
        <color indexed="63"/>
      </top>
      <bottom style="hair"/>
    </border>
    <border>
      <left>
        <color indexed="63"/>
      </left>
      <right style="hair"/>
      <top>
        <color indexed="63"/>
      </top>
      <bottom style="hair"/>
    </border>
    <border>
      <left style="hair"/>
      <right>
        <color indexed="63"/>
      </right>
      <top style="hair"/>
      <bottom style="hair"/>
    </border>
    <border>
      <left style="hair"/>
      <right style="hair"/>
      <top style="hair"/>
      <bottom>
        <color indexed="63"/>
      </bottom>
    </border>
    <border>
      <left style="hair"/>
      <right>
        <color indexed="63"/>
      </right>
      <top style="hair"/>
      <bottom>
        <color indexed="63"/>
      </bottom>
    </border>
    <border>
      <left>
        <color indexed="63"/>
      </left>
      <right style="hair"/>
      <top style="hair"/>
      <bottom style="hair"/>
    </border>
    <border>
      <left style="hair"/>
      <right style="medium"/>
      <top style="hair"/>
      <bottom style="medium"/>
    </border>
    <border>
      <left>
        <color indexed="63"/>
      </left>
      <right>
        <color indexed="63"/>
      </right>
      <top>
        <color indexed="63"/>
      </top>
      <bottom style="hair"/>
    </border>
    <border>
      <left style="hair"/>
      <right>
        <color indexed="63"/>
      </right>
      <top style="hair"/>
      <bottom style="thin">
        <color indexed="10"/>
      </bottom>
    </border>
    <border>
      <left style="hair"/>
      <right style="medium"/>
      <top style="hair"/>
      <bottom style="hair"/>
    </border>
    <border>
      <left style="hair"/>
      <right style="hair"/>
      <top style="medium"/>
      <bottom style="hair"/>
    </border>
    <border>
      <left style="medium"/>
      <right style="hair"/>
      <top style="medium"/>
      <bottom style="hair"/>
    </border>
    <border>
      <left style="hair"/>
      <right style="medium"/>
      <top style="medium"/>
      <bottom style="hair"/>
    </border>
    <border>
      <left style="medium"/>
      <right style="hair"/>
      <top style="hair"/>
      <bottom style="hair"/>
    </border>
    <border>
      <left style="medium"/>
      <right style="hair"/>
      <top style="hair"/>
      <bottom style="medium"/>
    </border>
    <border>
      <left style="medium"/>
      <right style="hair"/>
      <top>
        <color indexed="63"/>
      </top>
      <bottom style="hair"/>
    </border>
    <border>
      <left style="hair"/>
      <right style="medium"/>
      <top>
        <color indexed="63"/>
      </top>
      <bottom style="hair"/>
    </border>
    <border>
      <left style="medium"/>
      <right>
        <color indexed="63"/>
      </right>
      <top style="hair"/>
      <bottom style="medium">
        <color indexed="10"/>
      </bottom>
    </border>
    <border>
      <left style="medium"/>
      <right style="hair"/>
      <top style="hair"/>
      <bottom style="medium">
        <color indexed="10"/>
      </bottom>
    </border>
    <border>
      <left style="hair"/>
      <right style="hair"/>
      <top style="hair"/>
      <bottom style="medium">
        <color indexed="10"/>
      </bottom>
    </border>
    <border>
      <left style="hair"/>
      <right style="medium"/>
      <top style="hair"/>
      <bottom style="medium">
        <color indexed="10"/>
      </bottom>
    </border>
    <border>
      <left>
        <color indexed="63"/>
      </left>
      <right>
        <color indexed="63"/>
      </right>
      <top style="hair"/>
      <bottom>
        <color indexed="63"/>
      </bottom>
    </border>
    <border>
      <left style="hair"/>
      <right>
        <color indexed="63"/>
      </right>
      <top>
        <color indexed="63"/>
      </top>
      <bottom>
        <color indexed="63"/>
      </bottom>
    </border>
    <border>
      <left>
        <color indexed="63"/>
      </left>
      <right>
        <color indexed="63"/>
      </right>
      <top style="hair"/>
      <bottom style="hair"/>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7" fillId="2" borderId="0" applyNumberFormat="0" applyBorder="0" applyAlignment="0" applyProtection="0"/>
    <xf numFmtId="0" fontId="87" fillId="3" borderId="0" applyNumberFormat="0" applyBorder="0" applyAlignment="0" applyProtection="0"/>
    <xf numFmtId="0" fontId="87" fillId="4" borderId="0" applyNumberFormat="0" applyBorder="0" applyAlignment="0" applyProtection="0"/>
    <xf numFmtId="0" fontId="87" fillId="5" borderId="0" applyNumberFormat="0" applyBorder="0" applyAlignment="0" applyProtection="0"/>
    <xf numFmtId="0" fontId="87" fillId="6" borderId="0" applyNumberFormat="0" applyBorder="0" applyAlignment="0" applyProtection="0"/>
    <xf numFmtId="0" fontId="87" fillId="7" borderId="0" applyNumberFormat="0" applyBorder="0" applyAlignment="0" applyProtection="0"/>
    <xf numFmtId="0" fontId="87" fillId="8" borderId="0" applyNumberFormat="0" applyBorder="0" applyAlignment="0" applyProtection="0"/>
    <xf numFmtId="0" fontId="87" fillId="9" borderId="0" applyNumberFormat="0" applyBorder="0" applyAlignment="0" applyProtection="0"/>
    <xf numFmtId="0" fontId="87" fillId="10" borderId="0" applyNumberFormat="0" applyBorder="0" applyAlignment="0" applyProtection="0"/>
    <xf numFmtId="0" fontId="87" fillId="11" borderId="0" applyNumberFormat="0" applyBorder="0" applyAlignment="0" applyProtection="0"/>
    <xf numFmtId="0" fontId="87" fillId="12" borderId="0" applyNumberFormat="0" applyBorder="0" applyAlignment="0" applyProtection="0"/>
    <xf numFmtId="0" fontId="87" fillId="13" borderId="0" applyNumberFormat="0" applyBorder="0" applyAlignment="0" applyProtection="0"/>
    <xf numFmtId="0" fontId="88" fillId="14" borderId="0" applyNumberFormat="0" applyBorder="0" applyAlignment="0" applyProtection="0"/>
    <xf numFmtId="0" fontId="88" fillId="15" borderId="0" applyNumberFormat="0" applyBorder="0" applyAlignment="0" applyProtection="0"/>
    <xf numFmtId="0" fontId="88" fillId="16" borderId="0" applyNumberFormat="0" applyBorder="0" applyAlignment="0" applyProtection="0"/>
    <xf numFmtId="0" fontId="88" fillId="17" borderId="0" applyNumberFormat="0" applyBorder="0" applyAlignment="0" applyProtection="0"/>
    <xf numFmtId="0" fontId="88" fillId="18" borderId="0" applyNumberFormat="0" applyBorder="0" applyAlignment="0" applyProtection="0"/>
    <xf numFmtId="0" fontId="88" fillId="19" borderId="0" applyNumberFormat="0" applyBorder="0" applyAlignment="0" applyProtection="0"/>
    <xf numFmtId="0" fontId="89" fillId="0" borderId="0" applyNumberFormat="0" applyFill="0" applyBorder="0" applyAlignment="0" applyProtection="0"/>
    <xf numFmtId="0" fontId="90" fillId="0" borderId="0" applyNumberFormat="0" applyFill="0" applyBorder="0" applyAlignment="0" applyProtection="0"/>
    <xf numFmtId="0" fontId="91" fillId="0" borderId="1" applyNumberFormat="0" applyFill="0" applyAlignment="0" applyProtection="0"/>
    <xf numFmtId="0" fontId="92" fillId="0" borderId="2" applyNumberFormat="0" applyFill="0" applyAlignment="0" applyProtection="0"/>
    <xf numFmtId="0" fontId="93" fillId="0" borderId="3" applyNumberFormat="0" applyFill="0" applyAlignment="0" applyProtection="0"/>
    <xf numFmtId="0" fontId="94" fillId="0" borderId="4" applyNumberFormat="0" applyFill="0" applyAlignment="0" applyProtection="0"/>
    <xf numFmtId="0" fontId="9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95" fillId="20" borderId="5" applyNumberFormat="0" applyAlignment="0" applyProtection="0"/>
    <xf numFmtId="0" fontId="96" fillId="21" borderId="6" applyNumberFormat="0" applyAlignment="0" applyProtection="0"/>
    <xf numFmtId="0" fontId="97" fillId="20" borderId="6" applyNumberFormat="0" applyAlignment="0" applyProtection="0"/>
    <xf numFmtId="0" fontId="98" fillId="22" borderId="7" applyNumberFormat="0" applyAlignment="0" applyProtection="0"/>
    <xf numFmtId="0" fontId="99" fillId="23" borderId="0" applyNumberFormat="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100" fillId="2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25" borderId="8" applyNumberFormat="0" applyFont="0" applyAlignment="0" applyProtection="0"/>
    <xf numFmtId="0" fontId="101"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2" fillId="0" borderId="9" applyNumberFormat="0" applyFill="0" applyAlignment="0" applyProtection="0"/>
    <xf numFmtId="0" fontId="103" fillId="0" borderId="0" applyNumberFormat="0" applyFill="0" applyBorder="0" applyAlignment="0" applyProtection="0"/>
    <xf numFmtId="0" fontId="88" fillId="27" borderId="0" applyNumberFormat="0" applyBorder="0" applyAlignment="0" applyProtection="0"/>
    <xf numFmtId="0" fontId="88" fillId="28" borderId="0" applyNumberFormat="0" applyBorder="0" applyAlignment="0" applyProtection="0"/>
    <xf numFmtId="0" fontId="88" fillId="29" borderId="0" applyNumberFormat="0" applyBorder="0" applyAlignment="0" applyProtection="0"/>
    <xf numFmtId="0" fontId="88" fillId="30" borderId="0" applyNumberFormat="0" applyBorder="0" applyAlignment="0" applyProtection="0"/>
    <xf numFmtId="0" fontId="88" fillId="31" borderId="0" applyNumberFormat="0" applyBorder="0" applyAlignment="0" applyProtection="0"/>
    <xf numFmtId="0" fontId="88" fillId="32"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cellStyleXfs>
  <cellXfs count="318">
    <xf numFmtId="0" fontId="0" fillId="0" borderId="0" xfId="0" applyAlignment="1">
      <alignment/>
    </xf>
    <xf numFmtId="3" fontId="12" fillId="33" borderId="10" xfId="0" applyNumberFormat="1" applyFont="1" applyFill="1" applyBorder="1" applyAlignment="1" applyProtection="1">
      <alignment horizontal="center" vertical="center"/>
      <protection/>
    </xf>
    <xf numFmtId="0" fontId="12" fillId="33" borderId="10" xfId="0" applyFont="1" applyFill="1" applyBorder="1" applyAlignment="1" applyProtection="1">
      <alignment horizontal="center" vertical="center"/>
      <protection/>
    </xf>
    <xf numFmtId="0" fontId="5" fillId="0" borderId="11" xfId="0" applyFont="1" applyFill="1" applyBorder="1" applyAlignment="1" applyProtection="1">
      <alignment vertical="center"/>
      <protection locked="0"/>
    </xf>
    <xf numFmtId="0" fontId="10" fillId="0" borderId="11" xfId="0" applyFont="1" applyFill="1" applyBorder="1" applyAlignment="1" applyProtection="1">
      <alignment horizontal="center" vertical="center"/>
      <protection/>
    </xf>
    <xf numFmtId="0" fontId="4" fillId="0" borderId="11" xfId="0" applyFont="1" applyFill="1" applyBorder="1" applyAlignment="1" applyProtection="1">
      <alignment horizontal="center" vertical="center"/>
      <protection/>
    </xf>
    <xf numFmtId="0" fontId="6" fillId="0" borderId="11" xfId="0" applyFont="1" applyFill="1" applyBorder="1" applyAlignment="1" applyProtection="1">
      <alignment vertical="center"/>
      <protection locked="0"/>
    </xf>
    <xf numFmtId="0" fontId="11" fillId="0" borderId="11" xfId="0" applyFont="1" applyFill="1" applyBorder="1" applyAlignment="1" applyProtection="1">
      <alignment horizontal="center" vertical="center"/>
      <protection/>
    </xf>
    <xf numFmtId="0" fontId="9" fillId="0" borderId="11" xfId="0" applyFont="1" applyFill="1" applyBorder="1" applyAlignment="1" applyProtection="1">
      <alignment horizontal="left" vertical="center"/>
      <protection/>
    </xf>
    <xf numFmtId="190" fontId="9" fillId="0" borderId="11" xfId="0" applyNumberFormat="1" applyFont="1" applyFill="1" applyBorder="1" applyAlignment="1" applyProtection="1">
      <alignment horizontal="center" vertical="center"/>
      <protection/>
    </xf>
    <xf numFmtId="0" fontId="9" fillId="0" borderId="11" xfId="0" applyFont="1" applyFill="1" applyBorder="1" applyAlignment="1" applyProtection="1">
      <alignment vertical="center"/>
      <protection/>
    </xf>
    <xf numFmtId="0" fontId="9" fillId="0" borderId="11" xfId="0" applyFont="1" applyFill="1" applyBorder="1" applyAlignment="1" applyProtection="1">
      <alignment horizontal="center" vertical="center"/>
      <protection/>
    </xf>
    <xf numFmtId="3" fontId="8" fillId="0" borderId="11" xfId="0" applyNumberFormat="1" applyFont="1" applyFill="1" applyBorder="1" applyAlignment="1" applyProtection="1">
      <alignment horizontal="center" vertical="center"/>
      <protection/>
    </xf>
    <xf numFmtId="0" fontId="8" fillId="0" borderId="11" xfId="0" applyFont="1" applyFill="1" applyBorder="1" applyAlignment="1" applyProtection="1">
      <alignment horizontal="center" vertical="center"/>
      <protection/>
    </xf>
    <xf numFmtId="191" fontId="8" fillId="0" borderId="11" xfId="0" applyNumberFormat="1" applyFont="1" applyFill="1" applyBorder="1" applyAlignment="1" applyProtection="1">
      <alignment horizontal="right" vertical="center"/>
      <protection/>
    </xf>
    <xf numFmtId="0" fontId="6" fillId="0" borderId="11" xfId="0" applyFont="1" applyFill="1" applyBorder="1" applyAlignment="1" applyProtection="1">
      <alignment horizontal="left" vertical="center"/>
      <protection locked="0"/>
    </xf>
    <xf numFmtId="190" fontId="6" fillId="0" borderId="11" xfId="0" applyNumberFormat="1" applyFont="1" applyFill="1" applyBorder="1" applyAlignment="1" applyProtection="1">
      <alignment horizontal="center" vertical="center"/>
      <protection locked="0"/>
    </xf>
    <xf numFmtId="0" fontId="6" fillId="0" borderId="11" xfId="0" applyFont="1" applyFill="1" applyBorder="1" applyAlignment="1" applyProtection="1">
      <alignment horizontal="center" vertical="center"/>
      <protection locked="0"/>
    </xf>
    <xf numFmtId="191" fontId="6" fillId="0" borderId="11" xfId="0" applyNumberFormat="1" applyFont="1" applyFill="1" applyBorder="1" applyAlignment="1" applyProtection="1">
      <alignment horizontal="right" vertical="center"/>
      <protection locked="0"/>
    </xf>
    <xf numFmtId="191" fontId="12" fillId="33" borderId="10" xfId="0" applyNumberFormat="1" applyFont="1" applyFill="1" applyBorder="1" applyAlignment="1" applyProtection="1">
      <alignment horizontal="right" vertical="center"/>
      <protection/>
    </xf>
    <xf numFmtId="191" fontId="11" fillId="33" borderId="10" xfId="0" applyNumberFormat="1" applyFont="1" applyFill="1" applyBorder="1" applyAlignment="1" applyProtection="1">
      <alignment horizontal="right" vertical="center"/>
      <protection/>
    </xf>
    <xf numFmtId="191" fontId="7" fillId="0" borderId="11" xfId="0" applyNumberFormat="1" applyFont="1" applyFill="1" applyBorder="1" applyAlignment="1" applyProtection="1">
      <alignment horizontal="right" vertical="center"/>
      <protection locked="0"/>
    </xf>
    <xf numFmtId="196" fontId="12" fillId="33" borderId="10" xfId="0" applyNumberFormat="1" applyFont="1" applyFill="1" applyBorder="1" applyAlignment="1" applyProtection="1">
      <alignment horizontal="right" vertical="center"/>
      <protection/>
    </xf>
    <xf numFmtId="196" fontId="8" fillId="0" borderId="11" xfId="0" applyNumberFormat="1" applyFont="1" applyFill="1" applyBorder="1" applyAlignment="1" applyProtection="1">
      <alignment horizontal="right" vertical="center"/>
      <protection/>
    </xf>
    <xf numFmtId="196" fontId="6" fillId="0" borderId="11" xfId="0" applyNumberFormat="1" applyFont="1" applyFill="1" applyBorder="1" applyAlignment="1" applyProtection="1">
      <alignment horizontal="right" vertical="center"/>
      <protection locked="0"/>
    </xf>
    <xf numFmtId="196" fontId="7" fillId="0" borderId="11" xfId="0" applyNumberFormat="1" applyFont="1" applyFill="1" applyBorder="1" applyAlignment="1" applyProtection="1">
      <alignment horizontal="right" vertical="center"/>
      <protection locked="0"/>
    </xf>
    <xf numFmtId="43" fontId="13" fillId="0" borderId="11" xfId="40" applyFont="1" applyFill="1" applyBorder="1" applyAlignment="1" applyProtection="1">
      <alignment horizontal="left" vertical="center"/>
      <protection/>
    </xf>
    <xf numFmtId="190" fontId="13" fillId="0" borderId="11" xfId="0" applyNumberFormat="1" applyFont="1" applyFill="1" applyBorder="1" applyAlignment="1" applyProtection="1">
      <alignment horizontal="center" vertical="center"/>
      <protection/>
    </xf>
    <xf numFmtId="0" fontId="13" fillId="0" borderId="11" xfId="0" applyFont="1" applyFill="1" applyBorder="1" applyAlignment="1" applyProtection="1">
      <alignment vertical="center"/>
      <protection/>
    </xf>
    <xf numFmtId="0" fontId="13" fillId="0" borderId="11" xfId="0" applyNumberFormat="1" applyFont="1" applyFill="1" applyBorder="1" applyAlignment="1" applyProtection="1">
      <alignment horizontal="center" vertical="center"/>
      <protection/>
    </xf>
    <xf numFmtId="0" fontId="13" fillId="0" borderId="11" xfId="0" applyFont="1" applyFill="1" applyBorder="1" applyAlignment="1" applyProtection="1">
      <alignment vertical="center"/>
      <protection locked="0"/>
    </xf>
    <xf numFmtId="196" fontId="17" fillId="0" borderId="11" xfId="0" applyNumberFormat="1" applyFont="1" applyFill="1" applyBorder="1" applyAlignment="1" applyProtection="1">
      <alignment horizontal="right" vertical="center"/>
      <protection locked="0"/>
    </xf>
    <xf numFmtId="193" fontId="17" fillId="0" borderId="11" xfId="0" applyNumberFormat="1" applyFont="1" applyFill="1" applyBorder="1" applyAlignment="1" applyProtection="1">
      <alignment vertical="center"/>
      <protection locked="0"/>
    </xf>
    <xf numFmtId="191" fontId="17" fillId="0" borderId="11" xfId="0" applyNumberFormat="1" applyFont="1" applyFill="1" applyBorder="1" applyAlignment="1" applyProtection="1">
      <alignment horizontal="right" vertical="center"/>
      <protection locked="0"/>
    </xf>
    <xf numFmtId="192" fontId="17" fillId="0" borderId="11" xfId="0" applyNumberFormat="1" applyFont="1" applyFill="1" applyBorder="1" applyAlignment="1" applyProtection="1">
      <alignment vertical="center"/>
      <protection locked="0"/>
    </xf>
    <xf numFmtId="0" fontId="18" fillId="0" borderId="11" xfId="0" applyFont="1" applyFill="1" applyBorder="1" applyAlignment="1" applyProtection="1">
      <alignment vertical="center"/>
      <protection locked="0"/>
    </xf>
    <xf numFmtId="196" fontId="18" fillId="33" borderId="10" xfId="0" applyNumberFormat="1" applyFont="1" applyFill="1" applyBorder="1" applyAlignment="1" applyProtection="1">
      <alignment horizontal="right" vertical="center"/>
      <protection/>
    </xf>
    <xf numFmtId="193" fontId="18" fillId="33" borderId="10" xfId="0" applyNumberFormat="1" applyFont="1" applyFill="1" applyBorder="1" applyAlignment="1" applyProtection="1">
      <alignment horizontal="center" vertical="center"/>
      <protection/>
    </xf>
    <xf numFmtId="191" fontId="18" fillId="33" borderId="10" xfId="0" applyNumberFormat="1" applyFont="1" applyFill="1" applyBorder="1" applyAlignment="1" applyProtection="1">
      <alignment horizontal="right" vertical="center"/>
      <protection/>
    </xf>
    <xf numFmtId="192" fontId="18" fillId="33" borderId="10" xfId="67" applyNumberFormat="1" applyFont="1" applyFill="1" applyBorder="1" applyAlignment="1" applyProtection="1">
      <alignment horizontal="center" vertical="center"/>
      <protection/>
    </xf>
    <xf numFmtId="0" fontId="19" fillId="0" borderId="11" xfId="0" applyFont="1" applyFill="1" applyBorder="1" applyAlignment="1" applyProtection="1">
      <alignment horizontal="center" vertical="center"/>
      <protection/>
    </xf>
    <xf numFmtId="196" fontId="19" fillId="0" borderId="11" xfId="0" applyNumberFormat="1" applyFont="1" applyFill="1" applyBorder="1" applyAlignment="1" applyProtection="1">
      <alignment horizontal="right" vertical="center"/>
      <protection/>
    </xf>
    <xf numFmtId="193" fontId="19" fillId="0" borderId="11" xfId="0" applyNumberFormat="1" applyFont="1" applyFill="1" applyBorder="1" applyAlignment="1" applyProtection="1">
      <alignment vertical="center"/>
      <protection/>
    </xf>
    <xf numFmtId="191" fontId="19" fillId="0" borderId="11" xfId="0" applyNumberFormat="1" applyFont="1" applyFill="1" applyBorder="1" applyAlignment="1" applyProtection="1">
      <alignment horizontal="right" vertical="center"/>
      <protection/>
    </xf>
    <xf numFmtId="192" fontId="19" fillId="0" borderId="11" xfId="67" applyNumberFormat="1" applyFont="1" applyFill="1" applyBorder="1" applyAlignment="1" applyProtection="1">
      <alignment vertical="center"/>
      <protection/>
    </xf>
    <xf numFmtId="0" fontId="18" fillId="0" borderId="11" xfId="0" applyFont="1" applyFill="1" applyBorder="1" applyAlignment="1" applyProtection="1">
      <alignment vertical="center"/>
      <protection/>
    </xf>
    <xf numFmtId="196" fontId="19" fillId="33" borderId="10" xfId="0" applyNumberFormat="1" applyFont="1" applyFill="1" applyBorder="1" applyAlignment="1" applyProtection="1">
      <alignment horizontal="right" vertical="center"/>
      <protection/>
    </xf>
    <xf numFmtId="0" fontId="21" fillId="0" borderId="11" xfId="0" applyFont="1" applyFill="1" applyBorder="1" applyAlignment="1" applyProtection="1">
      <alignment horizontal="center" vertical="center"/>
      <protection/>
    </xf>
    <xf numFmtId="0" fontId="20" fillId="0" borderId="11" xfId="0" applyFont="1" applyFill="1" applyBorder="1" applyAlignment="1" applyProtection="1">
      <alignment vertical="center"/>
      <protection/>
    </xf>
    <xf numFmtId="0" fontId="20" fillId="0" borderId="11" xfId="0" applyFont="1" applyFill="1" applyBorder="1" applyAlignment="1" applyProtection="1">
      <alignment vertical="center"/>
      <protection locked="0"/>
    </xf>
    <xf numFmtId="0" fontId="22" fillId="0" borderId="12" xfId="0" applyFont="1" applyFill="1" applyBorder="1" applyAlignment="1" applyProtection="1">
      <alignment horizontal="right" vertical="center"/>
      <protection/>
    </xf>
    <xf numFmtId="0" fontId="22" fillId="0" borderId="13" xfId="0" applyFont="1" applyFill="1" applyBorder="1" applyAlignment="1" applyProtection="1">
      <alignment horizontal="right" vertical="center"/>
      <protection/>
    </xf>
    <xf numFmtId="0" fontId="23" fillId="33" borderId="10" xfId="0" applyFont="1" applyFill="1" applyBorder="1" applyAlignment="1" applyProtection="1">
      <alignment horizontal="center" vertical="center"/>
      <protection/>
    </xf>
    <xf numFmtId="0" fontId="23" fillId="0" borderId="11" xfId="0" applyFont="1" applyFill="1" applyBorder="1" applyAlignment="1" applyProtection="1">
      <alignment horizontal="right" vertical="center"/>
      <protection/>
    </xf>
    <xf numFmtId="0" fontId="22" fillId="0" borderId="11" xfId="0" applyFont="1" applyFill="1" applyBorder="1" applyAlignment="1" applyProtection="1">
      <alignment horizontal="right" vertical="center"/>
      <protection locked="0"/>
    </xf>
    <xf numFmtId="4" fontId="14" fillId="0" borderId="11" xfId="0" applyNumberFormat="1" applyFont="1" applyFill="1" applyBorder="1" applyAlignment="1" applyProtection="1">
      <alignment horizontal="right" vertical="center"/>
      <protection/>
    </xf>
    <xf numFmtId="4" fontId="12" fillId="33" borderId="10" xfId="0" applyNumberFormat="1" applyFont="1" applyFill="1" applyBorder="1" applyAlignment="1" applyProtection="1">
      <alignment horizontal="right" vertical="center"/>
      <protection/>
    </xf>
    <xf numFmtId="4" fontId="6" fillId="0" borderId="11" xfId="0" applyNumberFormat="1" applyFont="1" applyFill="1" applyBorder="1" applyAlignment="1" applyProtection="1">
      <alignment horizontal="right" vertical="center"/>
      <protection locked="0"/>
    </xf>
    <xf numFmtId="4" fontId="13" fillId="0" borderId="11" xfId="0" applyNumberFormat="1" applyFont="1" applyFill="1" applyBorder="1" applyAlignment="1" applyProtection="1">
      <alignment horizontal="right" vertical="center"/>
      <protection/>
    </xf>
    <xf numFmtId="4" fontId="16" fillId="0" borderId="11" xfId="0" applyNumberFormat="1" applyFont="1" applyFill="1" applyBorder="1" applyAlignment="1" applyProtection="1">
      <alignment horizontal="right" vertical="center"/>
      <protection/>
    </xf>
    <xf numFmtId="4" fontId="15" fillId="0" borderId="11" xfId="0" applyNumberFormat="1" applyFont="1" applyFill="1" applyBorder="1" applyAlignment="1" applyProtection="1">
      <alignment horizontal="right" vertical="center"/>
      <protection/>
    </xf>
    <xf numFmtId="4" fontId="11" fillId="33" borderId="10" xfId="0" applyNumberFormat="1" applyFont="1" applyFill="1" applyBorder="1" applyAlignment="1" applyProtection="1">
      <alignment horizontal="right" vertical="center"/>
      <protection/>
    </xf>
    <xf numFmtId="4" fontId="7" fillId="0" borderId="11" xfId="0" applyNumberFormat="1" applyFont="1" applyFill="1" applyBorder="1" applyAlignment="1" applyProtection="1">
      <alignment horizontal="right" vertical="center"/>
      <protection locked="0"/>
    </xf>
    <xf numFmtId="4" fontId="17" fillId="0" borderId="11" xfId="0" applyNumberFormat="1" applyFont="1" applyFill="1" applyBorder="1" applyAlignment="1" applyProtection="1">
      <alignment horizontal="right" vertical="center"/>
      <protection locked="0"/>
    </xf>
    <xf numFmtId="4" fontId="18" fillId="33" borderId="10" xfId="0" applyNumberFormat="1" applyFont="1" applyFill="1" applyBorder="1" applyAlignment="1" applyProtection="1">
      <alignment horizontal="right" vertical="center"/>
      <protection/>
    </xf>
    <xf numFmtId="3" fontId="15" fillId="0" borderId="11" xfId="0" applyNumberFormat="1" applyFont="1" applyFill="1" applyBorder="1" applyAlignment="1" applyProtection="1">
      <alignment horizontal="right" vertical="center"/>
      <protection/>
    </xf>
    <xf numFmtId="3" fontId="12" fillId="33" borderId="10" xfId="0" applyNumberFormat="1" applyFont="1" applyFill="1" applyBorder="1" applyAlignment="1" applyProtection="1">
      <alignment horizontal="right" vertical="center"/>
      <protection/>
    </xf>
    <xf numFmtId="3" fontId="6" fillId="0" borderId="11" xfId="0" applyNumberFormat="1" applyFont="1" applyFill="1" applyBorder="1" applyAlignment="1" applyProtection="1">
      <alignment horizontal="right" vertical="center"/>
      <protection locked="0"/>
    </xf>
    <xf numFmtId="3" fontId="13" fillId="0" borderId="11" xfId="0" applyNumberFormat="1" applyFont="1" applyFill="1" applyBorder="1" applyAlignment="1" applyProtection="1">
      <alignment horizontal="right" vertical="center"/>
      <protection/>
    </xf>
    <xf numFmtId="3" fontId="16" fillId="0" borderId="11" xfId="0" applyNumberFormat="1" applyFont="1" applyFill="1" applyBorder="1" applyAlignment="1" applyProtection="1">
      <alignment horizontal="right" vertical="center"/>
      <protection/>
    </xf>
    <xf numFmtId="3" fontId="15" fillId="0" borderId="11" xfId="0" applyNumberFormat="1" applyFont="1" applyFill="1" applyBorder="1" applyAlignment="1" applyProtection="1">
      <alignment horizontal="right" vertical="center"/>
      <protection locked="0"/>
    </xf>
    <xf numFmtId="3" fontId="19" fillId="33" borderId="10" xfId="0" applyNumberFormat="1" applyFont="1" applyFill="1" applyBorder="1" applyAlignment="1" applyProtection="1">
      <alignment horizontal="right" vertical="center"/>
      <protection/>
    </xf>
    <xf numFmtId="3" fontId="7" fillId="0" borderId="11" xfId="0" applyNumberFormat="1" applyFont="1" applyFill="1" applyBorder="1" applyAlignment="1" applyProtection="1">
      <alignment horizontal="right" vertical="center"/>
      <protection locked="0"/>
    </xf>
    <xf numFmtId="3" fontId="17" fillId="0" borderId="11" xfId="0" applyNumberFormat="1" applyFont="1" applyFill="1" applyBorder="1" applyAlignment="1" applyProtection="1">
      <alignment horizontal="right" vertical="center"/>
      <protection locked="0"/>
    </xf>
    <xf numFmtId="3" fontId="18" fillId="33" borderId="10" xfId="0" applyNumberFormat="1" applyFont="1" applyFill="1" applyBorder="1" applyAlignment="1" applyProtection="1">
      <alignment horizontal="right" vertical="center"/>
      <protection/>
    </xf>
    <xf numFmtId="2" fontId="17" fillId="0" borderId="11" xfId="0" applyNumberFormat="1" applyFont="1" applyFill="1" applyBorder="1" applyAlignment="1" applyProtection="1">
      <alignment vertical="center"/>
      <protection locked="0"/>
    </xf>
    <xf numFmtId="2" fontId="18" fillId="33" borderId="10" xfId="0" applyNumberFormat="1" applyFont="1" applyFill="1" applyBorder="1" applyAlignment="1" applyProtection="1">
      <alignment horizontal="center" vertical="center"/>
      <protection/>
    </xf>
    <xf numFmtId="0" fontId="24" fillId="0" borderId="11" xfId="0" applyFont="1" applyFill="1" applyBorder="1" applyAlignment="1" applyProtection="1">
      <alignment horizontal="center"/>
      <protection/>
    </xf>
    <xf numFmtId="192" fontId="24" fillId="0" borderId="14" xfId="0" applyNumberFormat="1" applyFont="1" applyFill="1" applyBorder="1" applyAlignment="1" applyProtection="1">
      <alignment horizontal="center" wrapText="1"/>
      <protection/>
    </xf>
    <xf numFmtId="0" fontId="26" fillId="0" borderId="15" xfId="0" applyFont="1" applyFill="1" applyBorder="1" applyAlignment="1" applyProtection="1">
      <alignment horizontal="center"/>
      <protection/>
    </xf>
    <xf numFmtId="0" fontId="27" fillId="0" borderId="12" xfId="0" applyFont="1" applyFill="1" applyBorder="1" applyAlignment="1" applyProtection="1">
      <alignment horizontal="center"/>
      <protection/>
    </xf>
    <xf numFmtId="1" fontId="26" fillId="0" borderId="11" xfId="0" applyNumberFormat="1" applyFont="1" applyFill="1" applyBorder="1" applyAlignment="1" applyProtection="1">
      <alignment horizontal="right" vertical="center"/>
      <protection/>
    </xf>
    <xf numFmtId="0" fontId="26" fillId="0" borderId="12" xfId="0" applyFont="1" applyFill="1" applyBorder="1" applyAlignment="1" applyProtection="1">
      <alignment horizontal="right" vertical="center"/>
      <protection/>
    </xf>
    <xf numFmtId="0" fontId="26" fillId="0" borderId="13" xfId="0" applyFont="1" applyFill="1" applyBorder="1" applyAlignment="1" applyProtection="1">
      <alignment horizontal="right" vertical="center"/>
      <protection/>
    </xf>
    <xf numFmtId="0" fontId="27" fillId="33" borderId="10" xfId="0" applyFont="1" applyFill="1" applyBorder="1" applyAlignment="1" applyProtection="1">
      <alignment horizontal="center" vertical="center"/>
      <protection/>
    </xf>
    <xf numFmtId="0" fontId="26" fillId="0" borderId="11" xfId="0" applyFont="1" applyFill="1" applyBorder="1" applyAlignment="1" applyProtection="1">
      <alignment horizontal="right" vertical="center"/>
      <protection locked="0"/>
    </xf>
    <xf numFmtId="0" fontId="27" fillId="0" borderId="10" xfId="0" applyFont="1" applyFill="1" applyBorder="1" applyAlignment="1" applyProtection="1">
      <alignment horizontal="center" vertical="center"/>
      <protection/>
    </xf>
    <xf numFmtId="0" fontId="12" fillId="0" borderId="16" xfId="0" applyFont="1" applyFill="1" applyBorder="1" applyAlignment="1">
      <alignment horizontal="center" vertical="center"/>
    </xf>
    <xf numFmtId="0" fontId="12" fillId="0" borderId="17" xfId="0" applyFont="1" applyFill="1" applyBorder="1" applyAlignment="1">
      <alignment horizontal="center" vertical="center"/>
    </xf>
    <xf numFmtId="3" fontId="12" fillId="0" borderId="10" xfId="0" applyNumberFormat="1" applyFont="1" applyFill="1" applyBorder="1" applyAlignment="1" applyProtection="1">
      <alignment horizontal="center" vertical="center"/>
      <protection/>
    </xf>
    <xf numFmtId="0" fontId="12" fillId="0" borderId="10" xfId="0" applyFont="1" applyFill="1" applyBorder="1" applyAlignment="1" applyProtection="1">
      <alignment horizontal="center" vertical="center"/>
      <protection/>
    </xf>
    <xf numFmtId="4" fontId="12" fillId="0" borderId="10" xfId="0" applyNumberFormat="1" applyFont="1" applyFill="1" applyBorder="1" applyAlignment="1" applyProtection="1">
      <alignment horizontal="right" vertical="center"/>
      <protection/>
    </xf>
    <xf numFmtId="3" fontId="12" fillId="0" borderId="10" xfId="0" applyNumberFormat="1" applyFont="1" applyFill="1" applyBorder="1" applyAlignment="1" applyProtection="1">
      <alignment horizontal="right" vertical="center"/>
      <protection/>
    </xf>
    <xf numFmtId="4" fontId="11" fillId="0" borderId="10" xfId="0" applyNumberFormat="1" applyFont="1" applyFill="1" applyBorder="1" applyAlignment="1" applyProtection="1">
      <alignment horizontal="right" vertical="center"/>
      <protection/>
    </xf>
    <xf numFmtId="3" fontId="19" fillId="0" borderId="10" xfId="0" applyNumberFormat="1" applyFont="1" applyFill="1" applyBorder="1" applyAlignment="1" applyProtection="1">
      <alignment horizontal="right" vertical="center"/>
      <protection/>
    </xf>
    <xf numFmtId="3" fontId="18" fillId="0" borderId="10" xfId="0" applyNumberFormat="1" applyFont="1" applyFill="1" applyBorder="1" applyAlignment="1" applyProtection="1">
      <alignment horizontal="right" vertical="center"/>
      <protection/>
    </xf>
    <xf numFmtId="2" fontId="18" fillId="0" borderId="10" xfId="0" applyNumberFormat="1" applyFont="1" applyFill="1" applyBorder="1" applyAlignment="1" applyProtection="1">
      <alignment horizontal="center" vertical="center"/>
      <protection/>
    </xf>
    <xf numFmtId="4" fontId="18" fillId="0" borderId="10" xfId="0" applyNumberFormat="1" applyFont="1" applyFill="1" applyBorder="1" applyAlignment="1" applyProtection="1">
      <alignment horizontal="right" vertical="center"/>
      <protection/>
    </xf>
    <xf numFmtId="192" fontId="18" fillId="0" borderId="10" xfId="67" applyNumberFormat="1" applyFont="1" applyFill="1" applyBorder="1" applyAlignment="1" applyProtection="1">
      <alignment horizontal="center" vertical="center"/>
      <protection/>
    </xf>
    <xf numFmtId="2" fontId="17" fillId="0" borderId="18" xfId="0" applyNumberFormat="1" applyFont="1" applyFill="1" applyBorder="1" applyAlignment="1" applyProtection="1">
      <alignment vertical="center"/>
      <protection locked="0"/>
    </xf>
    <xf numFmtId="2" fontId="18" fillId="33" borderId="16" xfId="0" applyNumberFormat="1" applyFont="1" applyFill="1" applyBorder="1" applyAlignment="1" applyProtection="1">
      <alignment horizontal="center" vertical="center"/>
      <protection/>
    </xf>
    <xf numFmtId="2" fontId="18" fillId="0" borderId="16" xfId="0" applyNumberFormat="1" applyFont="1" applyFill="1" applyBorder="1" applyAlignment="1" applyProtection="1">
      <alignment horizontal="center" vertical="center"/>
      <protection/>
    </xf>
    <xf numFmtId="0" fontId="29" fillId="0" borderId="11" xfId="0" applyFont="1" applyFill="1" applyBorder="1" applyAlignment="1" applyProtection="1">
      <alignment horizontal="left" vertical="center"/>
      <protection/>
    </xf>
    <xf numFmtId="0" fontId="30" fillId="0" borderId="11" xfId="0" applyFont="1" applyBorder="1" applyAlignment="1">
      <alignment horizontal="left" vertical="center"/>
    </xf>
    <xf numFmtId="1" fontId="26" fillId="0" borderId="19" xfId="0" applyNumberFormat="1" applyFont="1" applyFill="1" applyBorder="1" applyAlignment="1" applyProtection="1">
      <alignment horizontal="right" vertical="center"/>
      <protection/>
    </xf>
    <xf numFmtId="43" fontId="13" fillId="0" borderId="19" xfId="40" applyFont="1" applyFill="1" applyBorder="1" applyAlignment="1" applyProtection="1">
      <alignment horizontal="left" vertical="center"/>
      <protection/>
    </xf>
    <xf numFmtId="190" fontId="13" fillId="0" borderId="19" xfId="0" applyNumberFormat="1" applyFont="1" applyFill="1" applyBorder="1" applyAlignment="1" applyProtection="1">
      <alignment horizontal="center" vertical="center"/>
      <protection/>
    </xf>
    <xf numFmtId="0" fontId="13" fillId="0" borderId="19" xfId="0" applyFont="1" applyFill="1" applyBorder="1" applyAlignment="1" applyProtection="1">
      <alignment vertical="center"/>
      <protection/>
    </xf>
    <xf numFmtId="0" fontId="13" fillId="0" borderId="19" xfId="0" applyNumberFormat="1" applyFont="1" applyFill="1" applyBorder="1" applyAlignment="1" applyProtection="1">
      <alignment horizontal="center" vertical="center"/>
      <protection/>
    </xf>
    <xf numFmtId="4" fontId="14" fillId="0" borderId="19" xfId="0" applyNumberFormat="1" applyFont="1" applyFill="1" applyBorder="1" applyAlignment="1" applyProtection="1">
      <alignment horizontal="right" vertical="center"/>
      <protection/>
    </xf>
    <xf numFmtId="3" fontId="15" fillId="0" borderId="19" xfId="0" applyNumberFormat="1" applyFont="1" applyFill="1" applyBorder="1" applyAlignment="1" applyProtection="1">
      <alignment horizontal="right" vertical="center"/>
      <protection/>
    </xf>
    <xf numFmtId="4" fontId="13" fillId="0" borderId="19" xfId="0" applyNumberFormat="1" applyFont="1" applyFill="1" applyBorder="1" applyAlignment="1" applyProtection="1">
      <alignment horizontal="right" vertical="center"/>
      <protection/>
    </xf>
    <xf numFmtId="3" fontId="13" fillId="0" borderId="19" xfId="0" applyNumberFormat="1" applyFont="1" applyFill="1" applyBorder="1" applyAlignment="1" applyProtection="1">
      <alignment horizontal="right" vertical="center"/>
      <protection/>
    </xf>
    <xf numFmtId="4" fontId="16" fillId="0" borderId="19" xfId="0" applyNumberFormat="1" applyFont="1" applyFill="1" applyBorder="1" applyAlignment="1" applyProtection="1">
      <alignment horizontal="right" vertical="center"/>
      <protection/>
    </xf>
    <xf numFmtId="3" fontId="16" fillId="0" borderId="19" xfId="0" applyNumberFormat="1" applyFont="1" applyFill="1" applyBorder="1" applyAlignment="1" applyProtection="1">
      <alignment horizontal="right" vertical="center"/>
      <protection/>
    </xf>
    <xf numFmtId="4" fontId="15" fillId="0" borderId="19" xfId="0" applyNumberFormat="1" applyFont="1" applyFill="1" applyBorder="1" applyAlignment="1" applyProtection="1">
      <alignment horizontal="right" vertical="center"/>
      <protection/>
    </xf>
    <xf numFmtId="3" fontId="15" fillId="0" borderId="19" xfId="0" applyNumberFormat="1" applyFont="1" applyFill="1" applyBorder="1" applyAlignment="1" applyProtection="1">
      <alignment horizontal="right" vertical="center"/>
      <protection locked="0"/>
    </xf>
    <xf numFmtId="3" fontId="17" fillId="0" borderId="19" xfId="0" applyNumberFormat="1" applyFont="1" applyFill="1" applyBorder="1" applyAlignment="1" applyProtection="1">
      <alignment horizontal="right" vertical="center"/>
      <protection locked="0"/>
    </xf>
    <xf numFmtId="2" fontId="17" fillId="0" borderId="19" xfId="0" applyNumberFormat="1" applyFont="1" applyFill="1" applyBorder="1" applyAlignment="1" applyProtection="1">
      <alignment vertical="center"/>
      <protection locked="0"/>
    </xf>
    <xf numFmtId="4" fontId="17" fillId="0" borderId="19" xfId="0" applyNumberFormat="1" applyFont="1" applyFill="1" applyBorder="1" applyAlignment="1" applyProtection="1">
      <alignment horizontal="right" vertical="center"/>
      <protection locked="0"/>
    </xf>
    <xf numFmtId="192" fontId="17" fillId="0" borderId="19" xfId="0" applyNumberFormat="1" applyFont="1" applyFill="1" applyBorder="1" applyAlignment="1" applyProtection="1">
      <alignment vertical="center"/>
      <protection locked="0"/>
    </xf>
    <xf numFmtId="2" fontId="17" fillId="0" borderId="20" xfId="0" applyNumberFormat="1" applyFont="1" applyFill="1" applyBorder="1" applyAlignment="1" applyProtection="1">
      <alignment vertical="center"/>
      <protection locked="0"/>
    </xf>
    <xf numFmtId="0" fontId="25" fillId="0" borderId="21" xfId="0" applyFont="1" applyFill="1" applyBorder="1" applyAlignment="1" applyProtection="1">
      <alignment horizontal="center"/>
      <protection/>
    </xf>
    <xf numFmtId="191" fontId="24" fillId="0" borderId="14" xfId="0" applyNumberFormat="1" applyFont="1" applyFill="1" applyBorder="1" applyAlignment="1" applyProtection="1">
      <alignment horizontal="center" wrapText="1"/>
      <protection/>
    </xf>
    <xf numFmtId="196" fontId="24" fillId="0" borderId="14" xfId="0" applyNumberFormat="1" applyFont="1" applyFill="1" applyBorder="1" applyAlignment="1" applyProtection="1">
      <alignment horizontal="center" wrapText="1"/>
      <protection/>
    </xf>
    <xf numFmtId="193" fontId="24" fillId="0" borderId="14" xfId="0" applyNumberFormat="1" applyFont="1" applyFill="1" applyBorder="1" applyAlignment="1" applyProtection="1">
      <alignment horizontal="center" wrapText="1"/>
      <protection/>
    </xf>
    <xf numFmtId="193" fontId="24" fillId="0" borderId="22" xfId="0" applyNumberFormat="1" applyFont="1" applyFill="1" applyBorder="1" applyAlignment="1" applyProtection="1">
      <alignment horizontal="center" wrapText="1"/>
      <protection/>
    </xf>
    <xf numFmtId="0" fontId="24" fillId="0" borderId="15" xfId="0" applyFont="1" applyFill="1" applyBorder="1" applyAlignment="1" applyProtection="1">
      <alignment horizontal="center"/>
      <protection/>
    </xf>
    <xf numFmtId="0" fontId="25" fillId="0" borderId="12" xfId="0" applyFont="1" applyFill="1" applyBorder="1" applyAlignment="1" applyProtection="1">
      <alignment horizontal="center"/>
      <protection/>
    </xf>
    <xf numFmtId="190" fontId="12" fillId="0" borderId="23" xfId="0" applyNumberFormat="1" applyFont="1" applyFill="1" applyBorder="1" applyAlignment="1">
      <alignment horizontal="center" vertical="center"/>
    </xf>
    <xf numFmtId="0" fontId="27" fillId="0" borderId="11" xfId="0" applyFont="1" applyFill="1" applyBorder="1" applyAlignment="1" applyProtection="1">
      <alignment horizontal="left" vertical="center"/>
      <protection/>
    </xf>
    <xf numFmtId="0" fontId="12" fillId="0" borderId="21" xfId="0" applyFont="1" applyFill="1" applyBorder="1" applyAlignment="1" applyProtection="1">
      <alignment horizontal="right" vertical="center"/>
      <protection locked="0"/>
    </xf>
    <xf numFmtId="0" fontId="12" fillId="0" borderId="21" xfId="0" applyFont="1" applyFill="1" applyBorder="1" applyAlignment="1" applyProtection="1">
      <alignment horizontal="right" vertical="center"/>
      <protection/>
    </xf>
    <xf numFmtId="0" fontId="12" fillId="0" borderId="21" xfId="0" applyFont="1" applyFill="1" applyBorder="1" applyAlignment="1">
      <alignment horizontal="right" vertical="center"/>
    </xf>
    <xf numFmtId="0" fontId="22" fillId="0" borderId="24" xfId="0" applyFont="1" applyFill="1" applyBorder="1" applyAlignment="1" applyProtection="1">
      <alignment horizontal="right" vertical="center"/>
      <protection/>
    </xf>
    <xf numFmtId="2" fontId="37" fillId="0" borderId="11" xfId="67" applyNumberFormat="1" applyFont="1" applyFill="1" applyBorder="1" applyAlignment="1" applyProtection="1">
      <alignment horizontal="right" vertical="center"/>
      <protection/>
    </xf>
    <xf numFmtId="2" fontId="37" fillId="0" borderId="25" xfId="40" applyNumberFormat="1" applyFont="1" applyFill="1" applyBorder="1" applyAlignment="1" applyProtection="1">
      <alignment horizontal="right" vertical="center"/>
      <protection locked="0"/>
    </xf>
    <xf numFmtId="2" fontId="37" fillId="0" borderId="11" xfId="43" applyNumberFormat="1" applyFont="1" applyFill="1" applyBorder="1" applyAlignment="1">
      <alignment horizontal="right" vertical="center"/>
    </xf>
    <xf numFmtId="190" fontId="37" fillId="0" borderId="11" xfId="0" applyNumberFormat="1" applyFont="1" applyFill="1" applyBorder="1" applyAlignment="1">
      <alignment horizontal="center" vertical="center"/>
    </xf>
    <xf numFmtId="3" fontId="37" fillId="0" borderId="11" xfId="40" applyNumberFormat="1" applyFont="1" applyFill="1" applyBorder="1" applyAlignment="1">
      <alignment horizontal="right" vertical="center"/>
    </xf>
    <xf numFmtId="3" fontId="38" fillId="0" borderId="11" xfId="40" applyNumberFormat="1" applyFont="1" applyFill="1" applyBorder="1" applyAlignment="1">
      <alignment horizontal="right" vertical="center"/>
    </xf>
    <xf numFmtId="190" fontId="37" fillId="0" borderId="11" xfId="0" applyNumberFormat="1" applyFont="1" applyFill="1" applyBorder="1" applyAlignment="1" applyProtection="1">
      <alignment horizontal="center" vertical="center"/>
      <protection locked="0"/>
    </xf>
    <xf numFmtId="3" fontId="37" fillId="0" borderId="11" xfId="40" applyNumberFormat="1" applyFont="1" applyFill="1" applyBorder="1" applyAlignment="1" applyProtection="1">
      <alignment horizontal="right" vertical="center"/>
      <protection locked="0"/>
    </xf>
    <xf numFmtId="3" fontId="38" fillId="0" borderId="11" xfId="40" applyNumberFormat="1" applyFont="1" applyFill="1" applyBorder="1" applyAlignment="1" applyProtection="1">
      <alignment horizontal="right" vertical="center"/>
      <protection/>
    </xf>
    <xf numFmtId="3" fontId="37" fillId="0" borderId="11" xfId="0" applyNumberFormat="1" applyFont="1" applyFill="1" applyBorder="1" applyAlignment="1">
      <alignment horizontal="right" vertical="center"/>
    </xf>
    <xf numFmtId="3" fontId="37" fillId="0" borderId="11" xfId="43" applyNumberFormat="1" applyFont="1" applyFill="1" applyBorder="1" applyAlignment="1">
      <alignment horizontal="right" vertical="center"/>
    </xf>
    <xf numFmtId="3" fontId="38" fillId="0" borderId="11" xfId="43" applyNumberFormat="1" applyFont="1" applyFill="1" applyBorder="1" applyAlignment="1" applyProtection="1">
      <alignment horizontal="right" vertical="center"/>
      <protection/>
    </xf>
    <xf numFmtId="3" fontId="37" fillId="0" borderId="11" xfId="43" applyNumberFormat="1" applyFont="1" applyFill="1" applyBorder="1" applyAlignment="1" applyProtection="1">
      <alignment horizontal="right" vertical="center"/>
      <protection locked="0"/>
    </xf>
    <xf numFmtId="3" fontId="37" fillId="0" borderId="11" xfId="52" applyNumberFormat="1" applyFont="1" applyFill="1" applyBorder="1" applyAlignment="1" applyProtection="1">
      <alignment horizontal="right" vertical="center"/>
      <protection/>
    </xf>
    <xf numFmtId="3" fontId="38" fillId="0" borderId="11" xfId="52" applyNumberFormat="1" applyFont="1" applyFill="1" applyBorder="1" applyAlignment="1" applyProtection="1">
      <alignment horizontal="right" vertical="center"/>
      <protection/>
    </xf>
    <xf numFmtId="3" fontId="37" fillId="0" borderId="11" xfId="52" applyNumberFormat="1" applyFont="1" applyFill="1" applyBorder="1" applyAlignment="1" applyProtection="1">
      <alignment horizontal="right" vertical="center"/>
      <protection locked="0"/>
    </xf>
    <xf numFmtId="3" fontId="37" fillId="0" borderId="11" xfId="42" applyNumberFormat="1" applyFont="1" applyFill="1" applyBorder="1" applyAlignment="1" applyProtection="1">
      <alignment horizontal="right" vertical="center"/>
      <protection locked="0"/>
    </xf>
    <xf numFmtId="3" fontId="38" fillId="0" borderId="11" xfId="42" applyNumberFormat="1" applyFont="1" applyFill="1" applyBorder="1" applyAlignment="1" applyProtection="1">
      <alignment horizontal="right" vertical="center"/>
      <protection/>
    </xf>
    <xf numFmtId="190" fontId="37" fillId="0" borderId="11" xfId="0" applyNumberFormat="1" applyFont="1" applyFill="1" applyBorder="1" applyAlignment="1">
      <alignment horizontal="center" vertical="center"/>
    </xf>
    <xf numFmtId="3" fontId="37" fillId="0" borderId="11" xfId="0" applyNumberFormat="1" applyFont="1" applyFill="1" applyBorder="1" applyAlignment="1">
      <alignment horizontal="right" vertical="center"/>
    </xf>
    <xf numFmtId="3" fontId="38" fillId="0" borderId="11" xfId="0" applyNumberFormat="1" applyFont="1" applyFill="1" applyBorder="1" applyAlignment="1">
      <alignment horizontal="right" vertical="center"/>
    </xf>
    <xf numFmtId="190" fontId="37" fillId="0" borderId="26" xfId="0" applyNumberFormat="1" applyFont="1" applyFill="1" applyBorder="1" applyAlignment="1">
      <alignment horizontal="center" vertical="center"/>
    </xf>
    <xf numFmtId="3" fontId="37" fillId="0" borderId="26" xfId="40" applyNumberFormat="1" applyFont="1" applyFill="1" applyBorder="1" applyAlignment="1">
      <alignment horizontal="right" vertical="center"/>
    </xf>
    <xf numFmtId="3" fontId="38" fillId="0" borderId="26" xfId="40" applyNumberFormat="1" applyFont="1" applyFill="1" applyBorder="1" applyAlignment="1">
      <alignment horizontal="right" vertical="center"/>
    </xf>
    <xf numFmtId="190" fontId="37" fillId="0" borderId="14" xfId="0" applyNumberFormat="1" applyFont="1" applyFill="1" applyBorder="1" applyAlignment="1">
      <alignment horizontal="center" vertical="center"/>
    </xf>
    <xf numFmtId="3" fontId="37" fillId="0" borderId="10" xfId="40" applyNumberFormat="1" applyFont="1" applyFill="1" applyBorder="1" applyAlignment="1">
      <alignment horizontal="right" vertical="center"/>
    </xf>
    <xf numFmtId="190" fontId="37" fillId="0" borderId="14" xfId="0" applyNumberFormat="1" applyFont="1" applyFill="1" applyBorder="1" applyAlignment="1" applyProtection="1">
      <alignment horizontal="center" vertical="center"/>
      <protection locked="0"/>
    </xf>
    <xf numFmtId="3" fontId="37" fillId="0" borderId="14" xfId="42" applyNumberFormat="1" applyFont="1" applyFill="1" applyBorder="1" applyAlignment="1" applyProtection="1">
      <alignment horizontal="right" vertical="center"/>
      <protection locked="0"/>
    </xf>
    <xf numFmtId="3" fontId="38" fillId="0" borderId="14" xfId="42" applyNumberFormat="1" applyFont="1" applyFill="1" applyBorder="1" applyAlignment="1" applyProtection="1">
      <alignment horizontal="right" vertical="center"/>
      <protection/>
    </xf>
    <xf numFmtId="3" fontId="37" fillId="0" borderId="14" xfId="0" applyNumberFormat="1" applyFont="1" applyFill="1" applyBorder="1" applyAlignment="1">
      <alignment horizontal="right" vertical="center"/>
    </xf>
    <xf numFmtId="0" fontId="37" fillId="0" borderId="11" xfId="0" applyFont="1" applyFill="1" applyBorder="1" applyAlignment="1">
      <alignment horizontal="left" vertical="center"/>
    </xf>
    <xf numFmtId="0" fontId="37" fillId="0" borderId="11" xfId="0" applyFont="1" applyFill="1" applyBorder="1" applyAlignment="1">
      <alignment horizontal="right" vertical="center"/>
    </xf>
    <xf numFmtId="4" fontId="37" fillId="0" borderId="11" xfId="40" applyNumberFormat="1" applyFont="1" applyFill="1" applyBorder="1" applyAlignment="1">
      <alignment horizontal="right" vertical="center"/>
    </xf>
    <xf numFmtId="4" fontId="38" fillId="0" borderId="11" xfId="40" applyNumberFormat="1" applyFont="1" applyFill="1" applyBorder="1" applyAlignment="1">
      <alignment horizontal="right" vertical="center"/>
    </xf>
    <xf numFmtId="2" fontId="37" fillId="0" borderId="11" xfId="40" applyNumberFormat="1" applyFont="1" applyFill="1" applyBorder="1" applyAlignment="1">
      <alignment horizontal="right" vertical="center"/>
    </xf>
    <xf numFmtId="192" fontId="37" fillId="0" borderId="11" xfId="67" applyNumberFormat="1" applyFont="1" applyFill="1" applyBorder="1" applyAlignment="1" applyProtection="1">
      <alignment horizontal="right" vertical="center"/>
      <protection/>
    </xf>
    <xf numFmtId="3" fontId="37" fillId="0" borderId="11" xfId="68" applyNumberFormat="1" applyFont="1" applyFill="1" applyBorder="1" applyAlignment="1" applyProtection="1">
      <alignment horizontal="right" vertical="center"/>
      <protection/>
    </xf>
    <xf numFmtId="2" fontId="37" fillId="0" borderId="11" xfId="67" applyNumberFormat="1" applyFont="1" applyFill="1" applyBorder="1" applyAlignment="1">
      <alignment horizontal="right" vertical="center"/>
    </xf>
    <xf numFmtId="0" fontId="37" fillId="0" borderId="11" xfId="0" applyFont="1" applyFill="1" applyBorder="1" applyAlignment="1" applyProtection="1">
      <alignment horizontal="left" vertical="center"/>
      <protection locked="0"/>
    </xf>
    <xf numFmtId="0" fontId="37" fillId="0" borderId="11" xfId="0" applyFont="1" applyFill="1" applyBorder="1" applyAlignment="1" applyProtection="1">
      <alignment horizontal="right" vertical="center"/>
      <protection locked="0"/>
    </xf>
    <xf numFmtId="4" fontId="37" fillId="0" borderId="11" xfId="40" applyNumberFormat="1" applyFont="1" applyFill="1" applyBorder="1" applyAlignment="1" applyProtection="1">
      <alignment horizontal="right" vertical="center"/>
      <protection locked="0"/>
    </xf>
    <xf numFmtId="4" fontId="38" fillId="0" borderId="11" xfId="40" applyNumberFormat="1" applyFont="1" applyFill="1" applyBorder="1" applyAlignment="1" applyProtection="1">
      <alignment horizontal="right" vertical="center"/>
      <protection/>
    </xf>
    <xf numFmtId="3" fontId="37" fillId="0" borderId="11" xfId="67" applyNumberFormat="1" applyFont="1" applyFill="1" applyBorder="1" applyAlignment="1" applyProtection="1">
      <alignment horizontal="right" vertical="center"/>
      <protection/>
    </xf>
    <xf numFmtId="2" fontId="37" fillId="0" borderId="11" xfId="68" applyNumberFormat="1" applyFont="1" applyFill="1" applyBorder="1" applyAlignment="1" applyProtection="1">
      <alignment horizontal="right" vertical="center"/>
      <protection/>
    </xf>
    <xf numFmtId="4" fontId="37" fillId="0" borderId="11" xfId="40" applyNumberFormat="1" applyFont="1" applyFill="1" applyBorder="1" applyAlignment="1" applyProtection="1">
      <alignment horizontal="right" vertical="center"/>
      <protection/>
    </xf>
    <xf numFmtId="4" fontId="37" fillId="0" borderId="11" xfId="43" applyNumberFormat="1" applyFont="1" applyFill="1" applyBorder="1" applyAlignment="1">
      <alignment horizontal="right" vertical="center"/>
    </xf>
    <xf numFmtId="4" fontId="38" fillId="0" borderId="11" xfId="43" applyNumberFormat="1" applyFont="1" applyFill="1" applyBorder="1" applyAlignment="1" applyProtection="1">
      <alignment horizontal="right" vertical="center"/>
      <protection/>
    </xf>
    <xf numFmtId="4" fontId="37" fillId="0" borderId="11" xfId="43" applyNumberFormat="1" applyFont="1" applyFill="1" applyBorder="1" applyAlignment="1" applyProtection="1">
      <alignment horizontal="right" vertical="center"/>
      <protection/>
    </xf>
    <xf numFmtId="4" fontId="37" fillId="0" borderId="11" xfId="0" applyNumberFormat="1" applyFont="1" applyFill="1" applyBorder="1" applyAlignment="1">
      <alignment horizontal="right" vertical="center"/>
    </xf>
    <xf numFmtId="49" fontId="37" fillId="0" borderId="11" xfId="0" applyNumberFormat="1" applyFont="1" applyFill="1" applyBorder="1" applyAlignment="1" applyProtection="1">
      <alignment horizontal="left" vertical="center"/>
      <protection locked="0"/>
    </xf>
    <xf numFmtId="0" fontId="37" fillId="0" borderId="11" xfId="0" applyNumberFormat="1" applyFont="1" applyFill="1" applyBorder="1" applyAlignment="1" applyProtection="1">
      <alignment horizontal="right" vertical="center"/>
      <protection locked="0"/>
    </xf>
    <xf numFmtId="4" fontId="37" fillId="0" borderId="11" xfId="52" applyNumberFormat="1" applyFont="1" applyFill="1" applyBorder="1" applyAlignment="1" applyProtection="1">
      <alignment horizontal="right" vertical="center"/>
      <protection/>
    </xf>
    <xf numFmtId="4" fontId="38" fillId="0" borderId="11" xfId="52" applyNumberFormat="1" applyFont="1" applyFill="1" applyBorder="1" applyAlignment="1" applyProtection="1">
      <alignment horizontal="right" vertical="center"/>
      <protection/>
    </xf>
    <xf numFmtId="3" fontId="37" fillId="0" borderId="11" xfId="0" applyNumberFormat="1" applyFont="1" applyFill="1" applyBorder="1" applyAlignment="1" applyProtection="1">
      <alignment horizontal="right" vertical="center"/>
      <protection/>
    </xf>
    <xf numFmtId="2" fontId="37" fillId="0" borderId="11" xfId="0" applyNumberFormat="1" applyFont="1" applyFill="1" applyBorder="1" applyAlignment="1" applyProtection="1">
      <alignment horizontal="right" vertical="center"/>
      <protection/>
    </xf>
    <xf numFmtId="4" fontId="37" fillId="0" borderId="11" xfId="52" applyNumberFormat="1" applyFont="1" applyFill="1" applyBorder="1" applyAlignment="1" applyProtection="1">
      <alignment horizontal="right" vertical="center"/>
      <protection locked="0"/>
    </xf>
    <xf numFmtId="4" fontId="37" fillId="0" borderId="11" xfId="42" applyNumberFormat="1" applyFont="1" applyFill="1" applyBorder="1" applyAlignment="1" applyProtection="1">
      <alignment horizontal="right" vertical="center"/>
      <protection locked="0"/>
    </xf>
    <xf numFmtId="4" fontId="38" fillId="0" borderId="11" xfId="42" applyNumberFormat="1" applyFont="1" applyFill="1" applyBorder="1" applyAlignment="1" applyProtection="1">
      <alignment horizontal="right" vertical="center"/>
      <protection/>
    </xf>
    <xf numFmtId="4" fontId="37" fillId="0" borderId="11" xfId="42" applyNumberFormat="1" applyFont="1" applyFill="1" applyBorder="1" applyAlignment="1" applyProtection="1">
      <alignment horizontal="right" vertical="center"/>
      <protection/>
    </xf>
    <xf numFmtId="0" fontId="37" fillId="0" borderId="11" xfId="0" applyFont="1" applyFill="1" applyBorder="1" applyAlignment="1">
      <alignment horizontal="left" vertical="center"/>
    </xf>
    <xf numFmtId="0" fontId="37" fillId="0" borderId="11" xfId="0" applyFont="1" applyFill="1" applyBorder="1" applyAlignment="1">
      <alignment horizontal="right" vertical="center"/>
    </xf>
    <xf numFmtId="4" fontId="37" fillId="0" borderId="11" xfId="0" applyNumberFormat="1" applyFont="1" applyFill="1" applyBorder="1" applyAlignment="1">
      <alignment horizontal="right" vertical="center"/>
    </xf>
    <xf numFmtId="4" fontId="38" fillId="0" borderId="11" xfId="0" applyNumberFormat="1" applyFont="1" applyFill="1" applyBorder="1" applyAlignment="1">
      <alignment horizontal="right" vertical="center"/>
    </xf>
    <xf numFmtId="2" fontId="37" fillId="0" borderId="11" xfId="0" applyNumberFormat="1" applyFont="1" applyFill="1" applyBorder="1" applyAlignment="1">
      <alignment horizontal="right" vertical="center"/>
    </xf>
    <xf numFmtId="190" fontId="37" fillId="0" borderId="11" xfId="0" applyNumberFormat="1" applyFont="1" applyFill="1" applyBorder="1" applyAlignment="1" applyProtection="1">
      <alignment horizontal="left" vertical="center"/>
      <protection locked="0"/>
    </xf>
    <xf numFmtId="0" fontId="37" fillId="0" borderId="27" xfId="54" applyFont="1" applyFill="1" applyBorder="1" applyAlignment="1">
      <alignment vertical="center"/>
      <protection/>
    </xf>
    <xf numFmtId="0" fontId="37" fillId="0" borderId="26" xfId="0" applyFont="1" applyFill="1" applyBorder="1" applyAlignment="1">
      <alignment horizontal="left" vertical="center"/>
    </xf>
    <xf numFmtId="0" fontId="37" fillId="0" borderId="26" xfId="0" applyFont="1" applyFill="1" applyBorder="1" applyAlignment="1">
      <alignment horizontal="right" vertical="center"/>
    </xf>
    <xf numFmtId="4" fontId="37" fillId="0" borderId="26" xfId="40" applyNumberFormat="1" applyFont="1" applyFill="1" applyBorder="1" applyAlignment="1">
      <alignment horizontal="right" vertical="center"/>
    </xf>
    <xf numFmtId="4" fontId="38" fillId="0" borderId="26" xfId="40" applyNumberFormat="1" applyFont="1" applyFill="1" applyBorder="1" applyAlignment="1">
      <alignment horizontal="right" vertical="center"/>
    </xf>
    <xf numFmtId="2" fontId="37" fillId="0" borderId="26" xfId="40" applyNumberFormat="1" applyFont="1" applyFill="1" applyBorder="1" applyAlignment="1">
      <alignment horizontal="right" vertical="center"/>
    </xf>
    <xf numFmtId="192" fontId="37" fillId="0" borderId="26" xfId="67" applyNumberFormat="1" applyFont="1" applyFill="1" applyBorder="1" applyAlignment="1" applyProtection="1">
      <alignment horizontal="right" vertical="center"/>
      <protection/>
    </xf>
    <xf numFmtId="2" fontId="37" fillId="0" borderId="28" xfId="40" applyNumberFormat="1" applyFont="1" applyFill="1" applyBorder="1" applyAlignment="1">
      <alignment horizontal="right" vertical="center"/>
    </xf>
    <xf numFmtId="0" fontId="37" fillId="0" borderId="29" xfId="0" applyFont="1" applyFill="1" applyBorder="1" applyAlignment="1">
      <alignment vertical="center"/>
    </xf>
    <xf numFmtId="2" fontId="37" fillId="0" borderId="25" xfId="40" applyNumberFormat="1" applyFont="1" applyFill="1" applyBorder="1" applyAlignment="1">
      <alignment horizontal="right" vertical="center"/>
    </xf>
    <xf numFmtId="2" fontId="37" fillId="0" borderId="25" xfId="0" applyNumberFormat="1" applyFont="1" applyFill="1" applyBorder="1" applyAlignment="1">
      <alignment horizontal="right" vertical="center"/>
    </xf>
    <xf numFmtId="0" fontId="37" fillId="0" borderId="29" xfId="0" applyFont="1" applyFill="1" applyBorder="1" applyAlignment="1" applyProtection="1">
      <alignment vertical="center"/>
      <protection locked="0"/>
    </xf>
    <xf numFmtId="2" fontId="37" fillId="0" borderId="25" xfId="67" applyNumberFormat="1" applyFont="1" applyFill="1" applyBorder="1" applyAlignment="1" applyProtection="1">
      <alignment horizontal="right" vertical="center"/>
      <protection/>
    </xf>
    <xf numFmtId="204" fontId="37" fillId="0" borderId="29" xfId="0" applyNumberFormat="1" applyFont="1" applyFill="1" applyBorder="1" applyAlignment="1">
      <alignment vertical="center"/>
    </xf>
    <xf numFmtId="0" fontId="37" fillId="0" borderId="29" xfId="0" applyNumberFormat="1" applyFont="1" applyFill="1" applyBorder="1" applyAlignment="1" applyProtection="1">
      <alignment vertical="center"/>
      <protection locked="0"/>
    </xf>
    <xf numFmtId="2" fontId="37" fillId="0" borderId="25" xfId="52" applyNumberFormat="1" applyFont="1" applyFill="1" applyBorder="1" applyAlignment="1" applyProtection="1">
      <alignment horizontal="right" vertical="center"/>
      <protection/>
    </xf>
    <xf numFmtId="0" fontId="37" fillId="0" borderId="29" xfId="54" applyFont="1" applyFill="1" applyBorder="1" applyAlignment="1">
      <alignment vertical="center"/>
      <protection/>
    </xf>
    <xf numFmtId="2" fontId="37" fillId="0" borderId="25" xfId="68" applyNumberFormat="1" applyFont="1" applyFill="1" applyBorder="1" applyAlignment="1" applyProtection="1">
      <alignment horizontal="right" vertical="center"/>
      <protection/>
    </xf>
    <xf numFmtId="2" fontId="37" fillId="0" borderId="25" xfId="0" applyNumberFormat="1" applyFont="1" applyFill="1" applyBorder="1" applyAlignment="1">
      <alignment horizontal="right" vertical="center"/>
    </xf>
    <xf numFmtId="0" fontId="37" fillId="0" borderId="30" xfId="0" applyFont="1" applyFill="1" applyBorder="1" applyAlignment="1" applyProtection="1">
      <alignment vertical="center"/>
      <protection locked="0"/>
    </xf>
    <xf numFmtId="0" fontId="37" fillId="0" borderId="14" xfId="0" applyFont="1" applyFill="1" applyBorder="1" applyAlignment="1" applyProtection="1">
      <alignment horizontal="left" vertical="center"/>
      <protection locked="0"/>
    </xf>
    <xf numFmtId="0" fontId="37" fillId="0" borderId="14" xfId="0" applyFont="1" applyFill="1" applyBorder="1" applyAlignment="1" applyProtection="1">
      <alignment horizontal="right" vertical="center"/>
      <protection locked="0"/>
    </xf>
    <xf numFmtId="4" fontId="37" fillId="0" borderId="14" xfId="42" applyNumberFormat="1" applyFont="1" applyFill="1" applyBorder="1" applyAlignment="1" applyProtection="1">
      <alignment horizontal="right" vertical="center"/>
      <protection locked="0"/>
    </xf>
    <xf numFmtId="4" fontId="38" fillId="0" borderId="14" xfId="42" applyNumberFormat="1" applyFont="1" applyFill="1" applyBorder="1" applyAlignment="1" applyProtection="1">
      <alignment horizontal="right" vertical="center"/>
      <protection/>
    </xf>
    <xf numFmtId="3" fontId="37" fillId="0" borderId="14" xfId="68" applyNumberFormat="1" applyFont="1" applyFill="1" applyBorder="1" applyAlignment="1" applyProtection="1">
      <alignment horizontal="right" vertical="center"/>
      <protection/>
    </xf>
    <xf numFmtId="2" fontId="37" fillId="0" borderId="14" xfId="68" applyNumberFormat="1" applyFont="1" applyFill="1" applyBorder="1" applyAlignment="1" applyProtection="1">
      <alignment horizontal="right" vertical="center"/>
      <protection/>
    </xf>
    <xf numFmtId="192" fontId="37" fillId="0" borderId="14" xfId="67" applyNumberFormat="1" applyFont="1" applyFill="1" applyBorder="1" applyAlignment="1" applyProtection="1">
      <alignment horizontal="right" vertical="center"/>
      <protection/>
    </xf>
    <xf numFmtId="4" fontId="37" fillId="0" borderId="14" xfId="42" applyNumberFormat="1" applyFont="1" applyFill="1" applyBorder="1" applyAlignment="1" applyProtection="1">
      <alignment horizontal="right" vertical="center"/>
      <protection/>
    </xf>
    <xf numFmtId="2" fontId="37" fillId="0" borderId="22" xfId="68" applyNumberFormat="1" applyFont="1" applyFill="1" applyBorder="1" applyAlignment="1" applyProtection="1">
      <alignment horizontal="right" vertical="center"/>
      <protection/>
    </xf>
    <xf numFmtId="0" fontId="37" fillId="0" borderId="31" xfId="0" applyFont="1" applyFill="1" applyBorder="1" applyAlignment="1">
      <alignment vertical="center"/>
    </xf>
    <xf numFmtId="190" fontId="37" fillId="0" borderId="10" xfId="0" applyNumberFormat="1" applyFont="1" applyFill="1" applyBorder="1" applyAlignment="1">
      <alignment horizontal="center" vertical="center"/>
    </xf>
    <xf numFmtId="0" fontId="37" fillId="0" borderId="10" xfId="0" applyFont="1" applyFill="1" applyBorder="1" applyAlignment="1">
      <alignment horizontal="left" vertical="center"/>
    </xf>
    <xf numFmtId="0" fontId="37" fillId="0" borderId="10" xfId="0" applyFont="1" applyFill="1" applyBorder="1" applyAlignment="1">
      <alignment horizontal="right" vertical="center"/>
    </xf>
    <xf numFmtId="4" fontId="37" fillId="0" borderId="10" xfId="40" applyNumberFormat="1" applyFont="1" applyFill="1" applyBorder="1" applyAlignment="1">
      <alignment horizontal="right" vertical="center"/>
    </xf>
    <xf numFmtId="4" fontId="38" fillId="0" borderId="10" xfId="40" applyNumberFormat="1" applyFont="1" applyFill="1" applyBorder="1" applyAlignment="1">
      <alignment horizontal="right" vertical="center"/>
    </xf>
    <xf numFmtId="3" fontId="38" fillId="0" borderId="10" xfId="40" applyNumberFormat="1" applyFont="1" applyFill="1" applyBorder="1" applyAlignment="1">
      <alignment horizontal="right" vertical="center"/>
    </xf>
    <xf numFmtId="2" fontId="37" fillId="0" borderId="10" xfId="40" applyNumberFormat="1" applyFont="1" applyFill="1" applyBorder="1" applyAlignment="1">
      <alignment horizontal="right" vertical="center"/>
    </xf>
    <xf numFmtId="192" fontId="37" fillId="0" borderId="10" xfId="67" applyNumberFormat="1" applyFont="1" applyFill="1" applyBorder="1" applyAlignment="1" applyProtection="1">
      <alignment horizontal="right" vertical="center"/>
      <protection/>
    </xf>
    <xf numFmtId="2" fontId="37" fillId="0" borderId="32" xfId="40" applyNumberFormat="1" applyFont="1" applyFill="1" applyBorder="1" applyAlignment="1">
      <alignment horizontal="right" vertical="center"/>
    </xf>
    <xf numFmtId="0" fontId="26" fillId="0" borderId="33" xfId="0" applyFont="1" applyFill="1" applyBorder="1" applyAlignment="1" applyProtection="1">
      <alignment horizontal="right" vertical="center"/>
      <protection/>
    </xf>
    <xf numFmtId="0" fontId="37" fillId="0" borderId="34" xfId="0" applyFont="1" applyFill="1" applyBorder="1" applyAlignment="1">
      <alignment vertical="center"/>
    </xf>
    <xf numFmtId="190" fontId="37" fillId="0" borderId="35" xfId="0" applyNumberFormat="1" applyFont="1" applyFill="1" applyBorder="1" applyAlignment="1">
      <alignment horizontal="center" vertical="center"/>
    </xf>
    <xf numFmtId="0" fontId="37" fillId="0" borderId="35" xfId="0" applyFont="1" applyFill="1" applyBorder="1" applyAlignment="1">
      <alignment horizontal="left" vertical="center"/>
    </xf>
    <xf numFmtId="0" fontId="37" fillId="0" borderId="35" xfId="0" applyFont="1" applyFill="1" applyBorder="1" applyAlignment="1">
      <alignment horizontal="right" vertical="center"/>
    </xf>
    <xf numFmtId="4" fontId="37" fillId="0" borderId="35" xfId="40" applyNumberFormat="1" applyFont="1" applyFill="1" applyBorder="1" applyAlignment="1">
      <alignment horizontal="right" vertical="center"/>
    </xf>
    <xf numFmtId="3" fontId="37" fillId="0" borderId="35" xfId="40" applyNumberFormat="1" applyFont="1" applyFill="1" applyBorder="1" applyAlignment="1">
      <alignment horizontal="right" vertical="center"/>
    </xf>
    <xf numFmtId="4" fontId="38" fillId="0" borderId="35" xfId="40" applyNumberFormat="1" applyFont="1" applyFill="1" applyBorder="1" applyAlignment="1">
      <alignment horizontal="right" vertical="center"/>
    </xf>
    <xf numFmtId="3" fontId="38" fillId="0" borderId="35" xfId="40" applyNumberFormat="1" applyFont="1" applyFill="1" applyBorder="1" applyAlignment="1">
      <alignment horizontal="right" vertical="center"/>
    </xf>
    <xf numFmtId="3" fontId="37" fillId="0" borderId="35" xfId="68" applyNumberFormat="1" applyFont="1" applyFill="1" applyBorder="1" applyAlignment="1" applyProtection="1">
      <alignment horizontal="right" vertical="center"/>
      <protection/>
    </xf>
    <xf numFmtId="2" fontId="37" fillId="0" borderId="35" xfId="67" applyNumberFormat="1" applyFont="1" applyFill="1" applyBorder="1" applyAlignment="1">
      <alignment horizontal="right" vertical="center"/>
    </xf>
    <xf numFmtId="192" fontId="37" fillId="0" borderId="35" xfId="67" applyNumberFormat="1" applyFont="1" applyFill="1" applyBorder="1" applyAlignment="1" applyProtection="1">
      <alignment horizontal="right" vertical="center"/>
      <protection/>
    </xf>
    <xf numFmtId="2" fontId="37" fillId="0" borderId="36" xfId="0" applyNumberFormat="1" applyFont="1" applyFill="1" applyBorder="1" applyAlignment="1">
      <alignment horizontal="right" vertical="center"/>
    </xf>
    <xf numFmtId="204" fontId="37" fillId="0" borderId="30" xfId="0" applyNumberFormat="1" applyFont="1" applyFill="1" applyBorder="1" applyAlignment="1">
      <alignment vertical="center"/>
    </xf>
    <xf numFmtId="0" fontId="37" fillId="0" borderId="14" xfId="0" applyFont="1" applyFill="1" applyBorder="1" applyAlignment="1">
      <alignment horizontal="left" vertical="center"/>
    </xf>
    <xf numFmtId="0" fontId="37" fillId="0" borderId="14" xfId="0" applyFont="1" applyFill="1" applyBorder="1" applyAlignment="1">
      <alignment horizontal="right" vertical="center"/>
    </xf>
    <xf numFmtId="4" fontId="37" fillId="0" borderId="14" xfId="43" applyNumberFormat="1" applyFont="1" applyFill="1" applyBorder="1" applyAlignment="1">
      <alignment horizontal="right" vertical="center"/>
    </xf>
    <xf numFmtId="3" fontId="37" fillId="0" borderId="14" xfId="43" applyNumberFormat="1" applyFont="1" applyFill="1" applyBorder="1" applyAlignment="1">
      <alignment horizontal="right" vertical="center"/>
    </xf>
    <xf numFmtId="4" fontId="38" fillId="0" borderId="14" xfId="43" applyNumberFormat="1" applyFont="1" applyFill="1" applyBorder="1" applyAlignment="1" applyProtection="1">
      <alignment horizontal="right" vertical="center"/>
      <protection/>
    </xf>
    <xf numFmtId="3" fontId="38" fillId="0" borderId="14" xfId="43" applyNumberFormat="1" applyFont="1" applyFill="1" applyBorder="1" applyAlignment="1" applyProtection="1">
      <alignment horizontal="right" vertical="center"/>
      <protection/>
    </xf>
    <xf numFmtId="2" fontId="37" fillId="0" borderId="14" xfId="43" applyNumberFormat="1" applyFont="1" applyFill="1" applyBorder="1" applyAlignment="1">
      <alignment horizontal="right" vertical="center"/>
    </xf>
    <xf numFmtId="4" fontId="37" fillId="0" borderId="14" xfId="43" applyNumberFormat="1" applyFont="1" applyFill="1" applyBorder="1" applyAlignment="1" applyProtection="1">
      <alignment horizontal="right" vertical="center"/>
      <protection/>
    </xf>
    <xf numFmtId="4" fontId="37" fillId="0" borderId="14" xfId="0" applyNumberFormat="1" applyFont="1" applyFill="1" applyBorder="1" applyAlignment="1">
      <alignment horizontal="right" vertical="center"/>
    </xf>
    <xf numFmtId="3" fontId="37" fillId="0" borderId="14" xfId="43" applyNumberFormat="1" applyFont="1" applyFill="1" applyBorder="1" applyAlignment="1" applyProtection="1">
      <alignment horizontal="right" vertical="center"/>
      <protection locked="0"/>
    </xf>
    <xf numFmtId="2" fontId="37" fillId="0" borderId="22" xfId="0" applyNumberFormat="1" applyFont="1" applyFill="1" applyBorder="1" applyAlignment="1">
      <alignment horizontal="right" vertical="center"/>
    </xf>
    <xf numFmtId="4" fontId="24" fillId="0" borderId="14" xfId="0" applyNumberFormat="1" applyFont="1" applyFill="1" applyBorder="1" applyAlignment="1" applyProtection="1">
      <alignment horizontal="center" wrapText="1"/>
      <protection/>
    </xf>
    <xf numFmtId="3" fontId="24" fillId="0" borderId="14" xfId="0" applyNumberFormat="1" applyFont="1" applyFill="1" applyBorder="1" applyAlignment="1" applyProtection="1">
      <alignment horizontal="center" wrapText="1"/>
      <protection/>
    </xf>
    <xf numFmtId="2" fontId="24" fillId="0" borderId="14" xfId="0" applyNumberFormat="1" applyFont="1" applyFill="1" applyBorder="1" applyAlignment="1" applyProtection="1">
      <alignment horizontal="center" wrapText="1"/>
      <protection/>
    </xf>
    <xf numFmtId="2" fontId="24" fillId="0" borderId="22" xfId="0" applyNumberFormat="1" applyFont="1" applyFill="1" applyBorder="1" applyAlignment="1" applyProtection="1">
      <alignment horizontal="center" wrapText="1"/>
      <protection/>
    </xf>
    <xf numFmtId="190" fontId="31" fillId="0" borderId="20" xfId="0" applyNumberFormat="1" applyFont="1" applyFill="1" applyBorder="1" applyAlignment="1" applyProtection="1">
      <alignment horizontal="center" vertical="center" wrapText="1"/>
      <protection/>
    </xf>
    <xf numFmtId="190" fontId="32" fillId="0" borderId="37" xfId="0" applyNumberFormat="1" applyFont="1" applyBorder="1" applyAlignment="1">
      <alignment horizontal="center" vertical="center" wrapText="1"/>
    </xf>
    <xf numFmtId="190" fontId="32" fillId="0" borderId="38" xfId="0" applyNumberFormat="1" applyFont="1" applyBorder="1" applyAlignment="1">
      <alignment horizontal="center" vertical="center" wrapText="1"/>
    </xf>
    <xf numFmtId="190" fontId="32" fillId="0" borderId="0" xfId="0" applyNumberFormat="1" applyFont="1" applyAlignment="1">
      <alignment horizontal="center" vertical="center" wrapText="1"/>
    </xf>
    <xf numFmtId="190" fontId="32" fillId="0" borderId="0" xfId="0" applyNumberFormat="1" applyFont="1" applyBorder="1" applyAlignment="1">
      <alignment horizontal="center" vertical="center" wrapText="1"/>
    </xf>
    <xf numFmtId="190" fontId="32" fillId="0" borderId="16" xfId="0" applyNumberFormat="1" applyFont="1" applyBorder="1" applyAlignment="1">
      <alignment horizontal="center" vertical="center" wrapText="1"/>
    </xf>
    <xf numFmtId="190" fontId="32" fillId="0" borderId="23" xfId="0" applyNumberFormat="1" applyFont="1" applyBorder="1" applyAlignment="1">
      <alignment horizontal="center" vertical="center" wrapText="1"/>
    </xf>
    <xf numFmtId="190" fontId="31" fillId="0" borderId="18" xfId="0" applyNumberFormat="1" applyFont="1" applyFill="1" applyBorder="1" applyAlignment="1" applyProtection="1">
      <alignment horizontal="center" vertical="center" wrapText="1"/>
      <protection/>
    </xf>
    <xf numFmtId="190" fontId="32" fillId="0" borderId="39" xfId="0" applyNumberFormat="1" applyFont="1" applyBorder="1" applyAlignment="1">
      <alignment horizontal="center" vertical="center" wrapText="1"/>
    </xf>
    <xf numFmtId="190" fontId="24" fillId="0" borderId="26" xfId="0" applyNumberFormat="1" applyFont="1" applyFill="1" applyBorder="1" applyAlignment="1" applyProtection="1">
      <alignment horizontal="center" wrapText="1"/>
      <protection/>
    </xf>
    <xf numFmtId="190" fontId="24" fillId="0" borderId="14" xfId="0" applyNumberFormat="1" applyFont="1" applyFill="1" applyBorder="1" applyAlignment="1" applyProtection="1">
      <alignment horizontal="center" wrapText="1"/>
      <protection/>
    </xf>
    <xf numFmtId="0" fontId="24" fillId="0" borderId="26" xfId="0" applyFont="1" applyFill="1" applyBorder="1" applyAlignment="1" applyProtection="1">
      <alignment horizontal="center" wrapText="1"/>
      <protection/>
    </xf>
    <xf numFmtId="0" fontId="24" fillId="0" borderId="14" xfId="0" applyFont="1" applyFill="1" applyBorder="1" applyAlignment="1" applyProtection="1">
      <alignment horizontal="center" wrapText="1"/>
      <protection/>
    </xf>
    <xf numFmtId="0" fontId="24" fillId="0" borderId="14" xfId="0" applyFont="1" applyFill="1" applyBorder="1" applyAlignment="1" applyProtection="1">
      <alignment horizontal="center"/>
      <protection/>
    </xf>
    <xf numFmtId="190" fontId="12" fillId="33" borderId="16" xfId="0" applyNumberFormat="1" applyFont="1" applyFill="1" applyBorder="1" applyAlignment="1">
      <alignment horizontal="center" vertical="center"/>
    </xf>
    <xf numFmtId="190" fontId="12" fillId="33" borderId="23" xfId="0" applyNumberFormat="1" applyFont="1" applyFill="1" applyBorder="1" applyAlignment="1">
      <alignment horizontal="center" vertical="center"/>
    </xf>
    <xf numFmtId="190" fontId="12" fillId="33" borderId="17" xfId="0" applyNumberFormat="1" applyFont="1" applyFill="1" applyBorder="1" applyAlignment="1">
      <alignment horizontal="center" vertical="center"/>
    </xf>
    <xf numFmtId="3" fontId="24" fillId="0" borderId="26" xfId="0" applyNumberFormat="1" applyFont="1" applyFill="1" applyBorder="1" applyAlignment="1" applyProtection="1">
      <alignment horizontal="center" wrapText="1"/>
      <protection/>
    </xf>
    <xf numFmtId="2" fontId="24" fillId="0" borderId="26" xfId="0" applyNumberFormat="1" applyFont="1" applyFill="1" applyBorder="1" applyAlignment="1" applyProtection="1">
      <alignment horizontal="center" wrapText="1"/>
      <protection/>
    </xf>
    <xf numFmtId="190" fontId="35" fillId="33" borderId="19" xfId="0" applyNumberFormat="1" applyFont="1" applyFill="1" applyBorder="1" applyAlignment="1" applyProtection="1">
      <alignment horizontal="center" vertical="center"/>
      <protection/>
    </xf>
    <xf numFmtId="190" fontId="28" fillId="33" borderId="19" xfId="0" applyNumberFormat="1" applyFont="1" applyFill="1" applyBorder="1" applyAlignment="1">
      <alignment horizontal="center"/>
    </xf>
    <xf numFmtId="190" fontId="28" fillId="33" borderId="20" xfId="0" applyNumberFormat="1" applyFont="1" applyFill="1" applyBorder="1" applyAlignment="1">
      <alignment horizontal="center"/>
    </xf>
    <xf numFmtId="4" fontId="24" fillId="0" borderId="26" xfId="0" applyNumberFormat="1" applyFont="1" applyFill="1" applyBorder="1" applyAlignment="1" applyProtection="1">
      <alignment horizontal="center" wrapText="1"/>
      <protection/>
    </xf>
    <xf numFmtId="2" fontId="24" fillId="0" borderId="28" xfId="0" applyNumberFormat="1" applyFont="1" applyFill="1" applyBorder="1" applyAlignment="1" applyProtection="1">
      <alignment horizontal="center" wrapText="1"/>
      <protection/>
    </xf>
    <xf numFmtId="43" fontId="24" fillId="0" borderId="27" xfId="40" applyFont="1" applyFill="1" applyBorder="1" applyAlignment="1" applyProtection="1">
      <alignment horizontal="center"/>
      <protection/>
    </xf>
    <xf numFmtId="43" fontId="24" fillId="0" borderId="30" xfId="40" applyFont="1" applyFill="1" applyBorder="1" applyAlignment="1" applyProtection="1">
      <alignment horizontal="center"/>
      <protection/>
    </xf>
    <xf numFmtId="185" fontId="24" fillId="0" borderId="26" xfId="0" applyNumberFormat="1" applyFont="1" applyFill="1" applyBorder="1" applyAlignment="1" applyProtection="1">
      <alignment horizontal="center" wrapText="1"/>
      <protection/>
    </xf>
    <xf numFmtId="0" fontId="31" fillId="0" borderId="20" xfId="0" applyFont="1" applyFill="1" applyBorder="1" applyAlignment="1" applyProtection="1">
      <alignment horizontal="left" vertical="center" wrapText="1"/>
      <protection/>
    </xf>
    <xf numFmtId="0" fontId="32" fillId="0" borderId="37" xfId="0" applyFont="1" applyBorder="1" applyAlignment="1">
      <alignment horizontal="left" vertical="center" wrapText="1"/>
    </xf>
    <xf numFmtId="0" fontId="32" fillId="0" borderId="38" xfId="0" applyFont="1" applyBorder="1" applyAlignment="1">
      <alignment horizontal="left" vertical="center" wrapText="1"/>
    </xf>
    <xf numFmtId="0" fontId="32" fillId="0" borderId="0" xfId="0" applyFont="1" applyAlignment="1">
      <alignment horizontal="left" vertical="center" wrapText="1"/>
    </xf>
    <xf numFmtId="0" fontId="32" fillId="0" borderId="0" xfId="0" applyFont="1" applyBorder="1" applyAlignment="1">
      <alignment horizontal="left" vertical="center" wrapText="1"/>
    </xf>
    <xf numFmtId="0" fontId="32" fillId="0" borderId="16" xfId="0" applyFont="1" applyBorder="1" applyAlignment="1">
      <alignment horizontal="left" vertical="center" wrapText="1"/>
    </xf>
    <xf numFmtId="0" fontId="32" fillId="0" borderId="23" xfId="0" applyFont="1" applyBorder="1" applyAlignment="1">
      <alignment horizontal="left" vertical="center" wrapText="1"/>
    </xf>
    <xf numFmtId="0" fontId="32" fillId="0" borderId="37" xfId="0" applyFont="1" applyBorder="1" applyAlignment="1">
      <alignment vertical="center" wrapText="1"/>
    </xf>
    <xf numFmtId="0" fontId="32" fillId="0" borderId="38" xfId="0" applyFont="1" applyBorder="1" applyAlignment="1">
      <alignment vertical="center" wrapText="1"/>
    </xf>
    <xf numFmtId="0" fontId="32" fillId="0" borderId="0" xfId="0" applyFont="1" applyAlignment="1">
      <alignment vertical="center" wrapText="1"/>
    </xf>
    <xf numFmtId="0" fontId="32" fillId="0" borderId="0" xfId="0" applyFont="1" applyBorder="1" applyAlignment="1">
      <alignment vertical="center" wrapText="1"/>
    </xf>
    <xf numFmtId="0" fontId="32" fillId="0" borderId="16" xfId="0" applyFont="1" applyBorder="1" applyAlignment="1">
      <alignment vertical="center" wrapText="1"/>
    </xf>
    <xf numFmtId="0" fontId="32" fillId="0" borderId="23" xfId="0" applyFont="1" applyBorder="1" applyAlignment="1">
      <alignment vertical="center" wrapText="1"/>
    </xf>
    <xf numFmtId="0" fontId="12" fillId="33" borderId="16" xfId="0" applyFont="1" applyFill="1" applyBorder="1" applyAlignment="1">
      <alignment horizontal="center" vertical="center"/>
    </xf>
    <xf numFmtId="0" fontId="12" fillId="33" borderId="23" xfId="0" applyFont="1" applyFill="1" applyBorder="1" applyAlignment="1">
      <alignment horizontal="center" vertical="center"/>
    </xf>
    <xf numFmtId="0" fontId="12" fillId="33" borderId="17" xfId="0" applyFont="1" applyFill="1" applyBorder="1" applyAlignment="1">
      <alignment horizontal="center" vertical="center"/>
    </xf>
    <xf numFmtId="2" fontId="36" fillId="33" borderId="19" xfId="0" applyNumberFormat="1" applyFont="1" applyFill="1" applyBorder="1" applyAlignment="1" applyProtection="1">
      <alignment horizontal="center" vertical="center"/>
      <protection/>
    </xf>
    <xf numFmtId="2" fontId="28" fillId="33" borderId="19" xfId="0" applyNumberFormat="1" applyFont="1" applyFill="1" applyBorder="1" applyAlignment="1">
      <alignment/>
    </xf>
    <xf numFmtId="2" fontId="28" fillId="33" borderId="20" xfId="0" applyNumberFormat="1" applyFont="1" applyFill="1" applyBorder="1" applyAlignment="1">
      <alignment/>
    </xf>
    <xf numFmtId="193" fontId="24" fillId="0" borderId="26" xfId="0" applyNumberFormat="1" applyFont="1" applyFill="1" applyBorder="1" applyAlignment="1" applyProtection="1">
      <alignment horizontal="center" wrapText="1"/>
      <protection/>
    </xf>
    <xf numFmtId="193" fontId="24" fillId="0" borderId="28" xfId="0" applyNumberFormat="1" applyFont="1" applyFill="1" applyBorder="1" applyAlignment="1" applyProtection="1">
      <alignment horizontal="center" wrapText="1"/>
      <protection/>
    </xf>
    <xf numFmtId="0" fontId="31" fillId="0" borderId="18" xfId="0" applyFont="1" applyFill="1" applyBorder="1" applyAlignment="1" applyProtection="1">
      <alignment horizontal="left" vertical="center" wrapText="1"/>
      <protection/>
    </xf>
    <xf numFmtId="0" fontId="32" fillId="0" borderId="39" xfId="0" applyFont="1" applyBorder="1" applyAlignment="1">
      <alignment horizontal="left" vertical="center" wrapText="1"/>
    </xf>
  </cellXfs>
  <cellStyles count="55">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Binlik Ayracı 2" xfId="42"/>
    <cellStyle name="Binlik Ayracı 2 2" xfId="43"/>
    <cellStyle name="Çıkış" xfId="44"/>
    <cellStyle name="Giriş" xfId="45"/>
    <cellStyle name="Hesaplama" xfId="46"/>
    <cellStyle name="İşaretli Hücre" xfId="47"/>
    <cellStyle name="İyi" xfId="48"/>
    <cellStyle name="Followed Hyperlink" xfId="49"/>
    <cellStyle name="Hyperlink" xfId="50"/>
    <cellStyle name="Kötü" xfId="51"/>
    <cellStyle name="Normal 2" xfId="52"/>
    <cellStyle name="Normal 2 2" xfId="53"/>
    <cellStyle name="Normal_1-7Şubat,2008" xfId="54"/>
    <cellStyle name="Not" xfId="55"/>
    <cellStyle name="Nötr" xfId="56"/>
    <cellStyle name="Currency" xfId="57"/>
    <cellStyle name="Currency [0]" xfId="58"/>
    <cellStyle name="Toplam" xfId="59"/>
    <cellStyle name="Uyarı Metni" xfId="60"/>
    <cellStyle name="Vurgu1" xfId="61"/>
    <cellStyle name="Vurgu2" xfId="62"/>
    <cellStyle name="Vurgu3" xfId="63"/>
    <cellStyle name="Vurgu4" xfId="64"/>
    <cellStyle name="Vurgu5" xfId="65"/>
    <cellStyle name="Vurgu6" xfId="66"/>
    <cellStyle name="Percent" xfId="67"/>
    <cellStyle name="Yüzde 2"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22</xdr:col>
      <xdr:colOff>0</xdr:colOff>
      <xdr:row>0</xdr:row>
      <xdr:rowOff>0</xdr:rowOff>
    </xdr:to>
    <xdr:sp fLocksText="0">
      <xdr:nvSpPr>
        <xdr:cNvPr id="1" name="Text Box 1"/>
        <xdr:cNvSpPr txBox="1">
          <a:spLocks noChangeArrowheads="1"/>
        </xdr:cNvSpPr>
      </xdr:nvSpPr>
      <xdr:spPr>
        <a:xfrm>
          <a:off x="0" y="0"/>
          <a:ext cx="1775460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438150</xdr:colOff>
      <xdr:row>0</xdr:row>
      <xdr:rowOff>0</xdr:rowOff>
    </xdr:to>
    <xdr:sp fLocksText="0">
      <xdr:nvSpPr>
        <xdr:cNvPr id="2" name="Text Box 2"/>
        <xdr:cNvSpPr txBox="1">
          <a:spLocks noChangeArrowheads="1"/>
        </xdr:cNvSpPr>
      </xdr:nvSpPr>
      <xdr:spPr>
        <a:xfrm>
          <a:off x="15335250" y="0"/>
          <a:ext cx="241935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0</xdr:row>
      <xdr:rowOff>114300</xdr:rowOff>
    </xdr:from>
    <xdr:to>
      <xdr:col>12</xdr:col>
      <xdr:colOff>504825</xdr:colOff>
      <xdr:row>0</xdr:row>
      <xdr:rowOff>533400</xdr:rowOff>
    </xdr:to>
    <xdr:sp>
      <xdr:nvSpPr>
        <xdr:cNvPr id="3" name="Text Box 5"/>
        <xdr:cNvSpPr txBox="1">
          <a:spLocks noChangeArrowheads="1"/>
        </xdr:cNvSpPr>
      </xdr:nvSpPr>
      <xdr:spPr>
        <a:xfrm>
          <a:off x="38100" y="114300"/>
          <a:ext cx="11734800" cy="419100"/>
        </a:xfrm>
        <a:prstGeom prst="rect">
          <a:avLst/>
        </a:prstGeom>
        <a:solidFill>
          <a:srgbClr val="C0C0C0"/>
        </a:solidFill>
        <a:ln w="38100" cmpd="dbl">
          <a:noFill/>
        </a:ln>
      </xdr:spPr>
      <xdr:txBody>
        <a:bodyPr vertOverflow="clip" wrap="square" lIns="54864" tIns="41148" rIns="0" bIns="41148" anchor="ctr"/>
        <a:p>
          <a:pPr algn="l">
            <a:defRPr/>
          </a:pPr>
          <a:r>
            <a:rPr lang="en-US" cap="none" sz="2400" b="1" i="0" u="none" baseline="0">
              <a:solidFill>
                <a:srgbClr val="000000"/>
              </a:solidFill>
              <a:latin typeface="AcidSansRegular"/>
              <a:ea typeface="AcidSansRegular"/>
              <a:cs typeface="AcidSansRegular"/>
            </a:rPr>
            <a:t>TÜRK</a:t>
          </a:r>
          <a:r>
            <a:rPr lang="en-US" cap="none" sz="2400" b="1" i="0" u="none" baseline="0">
              <a:solidFill>
                <a:srgbClr val="000000"/>
              </a:solidFill>
              <a:latin typeface="Arial"/>
              <a:ea typeface="Arial"/>
              <a:cs typeface="Arial"/>
            </a:rPr>
            <a:t>İ</a:t>
          </a:r>
          <a:r>
            <a:rPr lang="en-US" cap="none" sz="2400" b="1" i="0" u="none" baseline="0">
              <a:solidFill>
                <a:srgbClr val="000000"/>
              </a:solidFill>
              <a:latin typeface="AcidSansRegular"/>
              <a:ea typeface="AcidSansRegular"/>
              <a:cs typeface="AcidSansRegular"/>
            </a:rPr>
            <a:t>YE'S WEEKEND MARKET DATA</a:t>
          </a:r>
          <a:r>
            <a:rPr lang="en-US" cap="none" sz="2800" b="1" i="0" u="none" baseline="0">
              <a:solidFill>
                <a:srgbClr val="000000"/>
              </a:solidFill>
              <a:latin typeface="AcidSansRegular"/>
              <a:ea typeface="AcidSansRegular"/>
              <a:cs typeface="AcidSansRegular"/>
            </a:rPr>
            <a:t> </a:t>
          </a:r>
          <a:r>
            <a:rPr lang="en-US" cap="none" sz="1400" b="0" i="0" u="none" baseline="0">
              <a:solidFill>
                <a:srgbClr val="000000"/>
              </a:solidFill>
              <a:latin typeface="AcidSansRegular"/>
              <a:ea typeface="AcidSansRegular"/>
              <a:cs typeface="AcidSansRegular"/>
            </a:rPr>
            <a:t>WEEKEND BOX OFFICE &amp; ADMISSION REPORT</a:t>
          </a:r>
        </a:p>
      </xdr:txBody>
    </xdr:sp>
    <xdr:clientData/>
  </xdr:twoCellAnchor>
  <xdr:twoCellAnchor>
    <xdr:from>
      <xdr:col>13</xdr:col>
      <xdr:colOff>28575</xdr:colOff>
      <xdr:row>0</xdr:row>
      <xdr:rowOff>114300</xdr:rowOff>
    </xdr:from>
    <xdr:to>
      <xdr:col>21</xdr:col>
      <xdr:colOff>438150</xdr:colOff>
      <xdr:row>0</xdr:row>
      <xdr:rowOff>542925</xdr:rowOff>
    </xdr:to>
    <xdr:sp fLocksText="0">
      <xdr:nvSpPr>
        <xdr:cNvPr id="4" name="Text Box 6"/>
        <xdr:cNvSpPr txBox="1">
          <a:spLocks noChangeArrowheads="1"/>
        </xdr:cNvSpPr>
      </xdr:nvSpPr>
      <xdr:spPr>
        <a:xfrm>
          <a:off x="11801475" y="114300"/>
          <a:ext cx="5953125" cy="428625"/>
        </a:xfrm>
        <a:prstGeom prst="rect">
          <a:avLst/>
        </a:prstGeom>
        <a:solidFill>
          <a:srgbClr val="C0C0C0"/>
        </a:solidFill>
        <a:ln w="12700" cmpd="sng">
          <a:solidFill>
            <a:srgbClr val="000000">
              <a:alpha val="41175"/>
            </a:srgbClr>
          </a:solidFill>
          <a:headEnd type="none"/>
          <a:tailEnd type="none"/>
        </a:ln>
      </xdr:spPr>
      <xdr:txBody>
        <a:bodyPr vertOverflow="clip" wrap="square" lIns="45720" tIns="36576" rIns="45720" bIns="36576" anchor="ctr"/>
        <a:p>
          <a:pPr algn="ctr">
            <a:defRPr/>
          </a:pPr>
          <a:r>
            <a:rPr lang="en-US" cap="none" sz="1800" b="1" i="0" u="none" baseline="0">
              <a:solidFill>
                <a:srgbClr val="900000"/>
              </a:solidFill>
              <a:latin typeface="Administer"/>
              <a:ea typeface="Administer"/>
              <a:cs typeface="Administer"/>
            </a:rPr>
            <a:t>weekend: 08</a:t>
          </a:r>
          <a:r>
            <a:rPr lang="en-US" cap="none" sz="1800" b="1" i="0" u="none" baseline="0">
              <a:solidFill>
                <a:srgbClr val="000000"/>
              </a:solidFill>
              <a:latin typeface="Administer"/>
              <a:ea typeface="Administer"/>
              <a:cs typeface="Administer"/>
            </a:rPr>
            <a:t>  18-20 February 2011</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23</xdr:col>
      <xdr:colOff>0</xdr:colOff>
      <xdr:row>0</xdr:row>
      <xdr:rowOff>0</xdr:rowOff>
    </xdr:to>
    <xdr:sp fLocksText="0">
      <xdr:nvSpPr>
        <xdr:cNvPr id="1" name="Text Box 1"/>
        <xdr:cNvSpPr txBox="1">
          <a:spLocks noChangeArrowheads="1"/>
        </xdr:cNvSpPr>
      </xdr:nvSpPr>
      <xdr:spPr>
        <a:xfrm>
          <a:off x="0" y="0"/>
          <a:ext cx="1147762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161925</xdr:colOff>
      <xdr:row>0</xdr:row>
      <xdr:rowOff>0</xdr:rowOff>
    </xdr:to>
    <xdr:sp fLocksText="0">
      <xdr:nvSpPr>
        <xdr:cNvPr id="2" name="Text Box 2"/>
        <xdr:cNvSpPr txBox="1">
          <a:spLocks noChangeArrowheads="1"/>
        </xdr:cNvSpPr>
      </xdr:nvSpPr>
      <xdr:spPr>
        <a:xfrm>
          <a:off x="9477375" y="0"/>
          <a:ext cx="200025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3" name="Text Box 3"/>
        <xdr:cNvSpPr txBox="1">
          <a:spLocks noChangeArrowheads="1"/>
        </xdr:cNvSpPr>
      </xdr:nvSpPr>
      <xdr:spPr>
        <a:xfrm>
          <a:off x="0" y="0"/>
          <a:ext cx="1131570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428625</xdr:colOff>
      <xdr:row>0</xdr:row>
      <xdr:rowOff>0</xdr:rowOff>
    </xdr:to>
    <xdr:sp fLocksText="0">
      <xdr:nvSpPr>
        <xdr:cNvPr id="4" name="Text Box 4"/>
        <xdr:cNvSpPr txBox="1">
          <a:spLocks noChangeArrowheads="1"/>
        </xdr:cNvSpPr>
      </xdr:nvSpPr>
      <xdr:spPr>
        <a:xfrm>
          <a:off x="9344025" y="0"/>
          <a:ext cx="197167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22</xdr:col>
      <xdr:colOff>9525</xdr:colOff>
      <xdr:row>0</xdr:row>
      <xdr:rowOff>0</xdr:rowOff>
    </xdr:to>
    <xdr:sp>
      <xdr:nvSpPr>
        <xdr:cNvPr id="5" name="Text Box 5"/>
        <xdr:cNvSpPr txBox="1">
          <a:spLocks noChangeArrowheads="1"/>
        </xdr:cNvSpPr>
      </xdr:nvSpPr>
      <xdr:spPr>
        <a:xfrm>
          <a:off x="19050" y="0"/>
          <a:ext cx="11306175" cy="0"/>
        </a:xfrm>
        <a:prstGeom prst="rect">
          <a:avLst/>
        </a:prstGeom>
        <a:solidFill>
          <a:srgbClr val="003366"/>
        </a:solidFill>
        <a:ln w="38100" cmpd="dbl">
          <a:noFill/>
        </a:ln>
      </xdr:spPr>
      <xdr:txBody>
        <a:bodyPr vertOverflow="clip" wrap="square" lIns="64008" tIns="45720" rIns="64008" bIns="45720" anchor="ctr"/>
        <a:p>
          <a:pPr algn="ctr">
            <a:defRPr/>
          </a:pPr>
          <a:r>
            <a:rPr lang="en-US" cap="none" sz="3000" b="0" i="0" u="none" baseline="0">
              <a:solidFill>
                <a:srgbClr val="FFFFFF"/>
              </a:solidFill>
              <a:latin typeface="Impact"/>
              <a:ea typeface="Impact"/>
              <a:cs typeface="Impact"/>
            </a:rPr>
            <a:t>TÜRK</a:t>
          </a:r>
          <a:r>
            <a:rPr lang="en-US" cap="none" sz="3000" b="0" i="0" u="none" baseline="0">
              <a:solidFill>
                <a:srgbClr val="FFFFFF"/>
              </a:solidFill>
              <a:latin typeface="Arial"/>
              <a:ea typeface="Arial"/>
              <a:cs typeface="Arial"/>
            </a:rPr>
            <a:t>İ</a:t>
          </a:r>
          <a:r>
            <a:rPr lang="en-US" cap="none" sz="3000" b="0" i="0" u="none" baseline="0">
              <a:solidFill>
                <a:srgbClr val="FFFFFF"/>
              </a:solidFill>
              <a:latin typeface="Impact"/>
              <a:ea typeface="Impact"/>
              <a:cs typeface="Impact"/>
            </a:rPr>
            <a:t>YE'S WEEKLY MARKET DATA</a:t>
          </a:r>
          <a:r>
            <a:rPr lang="en-US" cap="none" sz="40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
</a:t>
          </a:r>
          <a:r>
            <a:rPr lang="en-US" cap="none" sz="1400" b="0" i="0" u="none" baseline="0">
              <a:solidFill>
                <a:srgbClr val="FFFFFF"/>
              </a:solidFill>
              <a:latin typeface="Impact"/>
              <a:ea typeface="Impact"/>
              <a:cs typeface="Impact"/>
            </a:rPr>
            <a:t>WEEKLY BOX OFFICE &amp; ADMISSION REPORT</a:t>
          </a:r>
        </a:p>
      </xdr:txBody>
    </xdr:sp>
    <xdr:clientData/>
  </xdr:twoCellAnchor>
  <xdr:twoCellAnchor>
    <xdr:from>
      <xdr:col>19</xdr:col>
      <xdr:colOff>342900</xdr:colOff>
      <xdr:row>0</xdr:row>
      <xdr:rowOff>0</xdr:rowOff>
    </xdr:from>
    <xdr:to>
      <xdr:col>21</xdr:col>
      <xdr:colOff>361950</xdr:colOff>
      <xdr:row>0</xdr:row>
      <xdr:rowOff>0</xdr:rowOff>
    </xdr:to>
    <xdr:sp fLocksText="0">
      <xdr:nvSpPr>
        <xdr:cNvPr id="6" name="Text Box 6"/>
        <xdr:cNvSpPr txBox="1">
          <a:spLocks noChangeArrowheads="1"/>
        </xdr:cNvSpPr>
      </xdr:nvSpPr>
      <xdr:spPr>
        <a:xfrm>
          <a:off x="9686925" y="0"/>
          <a:ext cx="1562100" cy="0"/>
        </a:xfrm>
        <a:prstGeom prst="rect">
          <a:avLst/>
        </a:prstGeom>
        <a:solidFill>
          <a:srgbClr val="003366"/>
        </a:solidFill>
        <a:ln w="9525" cmpd="sng">
          <a:noFill/>
        </a:ln>
      </xdr:spPr>
      <xdr:txBody>
        <a:bodyPr vertOverflow="clip" wrap="square" lIns="0" tIns="27432" rIns="36576" bIns="0"/>
        <a:p>
          <a:pPr algn="r">
            <a:defRPr/>
          </a:pPr>
          <a:r>
            <a:rPr lang="en-US" cap="none" sz="1200" b="0" i="0" u="none" baseline="0">
              <a:solidFill>
                <a:srgbClr val="FFFFFF"/>
              </a:solidFill>
              <a:latin typeface="Impact"/>
              <a:ea typeface="Impact"/>
              <a:cs typeface="Impact"/>
            </a:rPr>
            <a:t>WEEKEND: 40
</a:t>
          </a:r>
          <a:r>
            <a:rPr lang="en-US" cap="none" sz="1200" b="0" i="0" u="none" baseline="0">
              <a:solidFill>
                <a:srgbClr val="FFFFFF"/>
              </a:solidFill>
              <a:latin typeface="Impact"/>
              <a:ea typeface="Impact"/>
              <a:cs typeface="Impact"/>
            </a:rPr>
            <a:t>29 SEP' -  01 OCT' 2006</a:t>
          </a:r>
        </a:p>
      </xdr:txBody>
    </xdr:sp>
    <xdr:clientData/>
  </xdr:twoCellAnchor>
  <xdr:twoCellAnchor>
    <xdr:from>
      <xdr:col>0</xdr:col>
      <xdr:colOff>0</xdr:colOff>
      <xdr:row>0</xdr:row>
      <xdr:rowOff>0</xdr:rowOff>
    </xdr:from>
    <xdr:to>
      <xdr:col>22</xdr:col>
      <xdr:colOff>0</xdr:colOff>
      <xdr:row>0</xdr:row>
      <xdr:rowOff>0</xdr:rowOff>
    </xdr:to>
    <xdr:sp fLocksText="0">
      <xdr:nvSpPr>
        <xdr:cNvPr id="7" name="Text Box 7"/>
        <xdr:cNvSpPr txBox="1">
          <a:spLocks noChangeArrowheads="1"/>
        </xdr:cNvSpPr>
      </xdr:nvSpPr>
      <xdr:spPr>
        <a:xfrm>
          <a:off x="0" y="0"/>
          <a:ext cx="1131570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428625</xdr:colOff>
      <xdr:row>0</xdr:row>
      <xdr:rowOff>0</xdr:rowOff>
    </xdr:to>
    <xdr:sp fLocksText="0">
      <xdr:nvSpPr>
        <xdr:cNvPr id="8" name="Text Box 8"/>
        <xdr:cNvSpPr txBox="1">
          <a:spLocks noChangeArrowheads="1"/>
        </xdr:cNvSpPr>
      </xdr:nvSpPr>
      <xdr:spPr>
        <a:xfrm>
          <a:off x="9344025" y="0"/>
          <a:ext cx="197167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22</xdr:col>
      <xdr:colOff>9525</xdr:colOff>
      <xdr:row>0</xdr:row>
      <xdr:rowOff>0</xdr:rowOff>
    </xdr:to>
    <xdr:sp>
      <xdr:nvSpPr>
        <xdr:cNvPr id="9" name="Text Box 9"/>
        <xdr:cNvSpPr txBox="1">
          <a:spLocks noChangeArrowheads="1"/>
        </xdr:cNvSpPr>
      </xdr:nvSpPr>
      <xdr:spPr>
        <a:xfrm>
          <a:off x="19050" y="0"/>
          <a:ext cx="11306175" cy="0"/>
        </a:xfrm>
        <a:prstGeom prst="rect">
          <a:avLst/>
        </a:prstGeom>
        <a:solidFill>
          <a:srgbClr val="FFCC99"/>
        </a:solidFill>
        <a:ln w="38100" cmpd="dbl">
          <a:noFill/>
        </a:ln>
      </xdr:spPr>
      <xdr:txBody>
        <a:bodyPr vertOverflow="clip" wrap="square" lIns="64008" tIns="64008" rIns="0" bIns="64008" anchor="ctr"/>
        <a:p>
          <a:pPr algn="l">
            <a:defRPr/>
          </a:pPr>
          <a:r>
            <a:rPr lang="en-US" cap="none" sz="3500" b="0" i="0" u="none" baseline="0">
              <a:solidFill>
                <a:srgbClr val="000000"/>
              </a:solidFill>
              <a:latin typeface="Garamond"/>
              <a:ea typeface="Garamond"/>
              <a:cs typeface="Garamond"/>
            </a:rPr>
            <a:t>TÜRKİYE'S WEEKEND MARKET DATA </a:t>
          </a:r>
          <a:r>
            <a:rPr lang="en-US" cap="none" sz="4000" b="0" i="0" u="none" baseline="0">
              <a:solidFill>
                <a:srgbClr val="000000"/>
              </a:solidFill>
              <a:latin typeface="Garamond"/>
              <a:ea typeface="Garamond"/>
              <a:cs typeface="Garamond"/>
            </a:rPr>
            <a:t>  </a:t>
          </a:r>
          <a:r>
            <a:rPr lang="en-US" cap="none" sz="2600" b="0" i="0" u="none" baseline="0">
              <a:solidFill>
                <a:srgbClr val="000000"/>
              </a:solidFill>
              <a:latin typeface="Garamond"/>
              <a:ea typeface="Garamond"/>
              <a:cs typeface="Garamond"/>
            </a:rPr>
            <a:t>
</a:t>
          </a:r>
          <a:r>
            <a:rPr lang="en-US" cap="none" sz="2400" b="0" i="0" u="none" baseline="0">
              <a:solidFill>
                <a:srgbClr val="000000"/>
              </a:solidFill>
              <a:latin typeface="Garamond"/>
              <a:ea typeface="Garamond"/>
              <a:cs typeface="Garamond"/>
            </a:rPr>
            <a:t>WEEKEND BOX OFFICE &amp; ADMISSION REPORT</a:t>
          </a:r>
        </a:p>
      </xdr:txBody>
    </xdr:sp>
    <xdr:clientData/>
  </xdr:twoCellAnchor>
  <xdr:twoCellAnchor>
    <xdr:from>
      <xdr:col>14</xdr:col>
      <xdr:colOff>390525</xdr:colOff>
      <xdr:row>0</xdr:row>
      <xdr:rowOff>0</xdr:rowOff>
    </xdr:from>
    <xdr:to>
      <xdr:col>21</xdr:col>
      <xdr:colOff>342900</xdr:colOff>
      <xdr:row>0</xdr:row>
      <xdr:rowOff>0</xdr:rowOff>
    </xdr:to>
    <xdr:sp fLocksText="0">
      <xdr:nvSpPr>
        <xdr:cNvPr id="10" name="Text Box 10"/>
        <xdr:cNvSpPr txBox="1">
          <a:spLocks noChangeArrowheads="1"/>
        </xdr:cNvSpPr>
      </xdr:nvSpPr>
      <xdr:spPr>
        <a:xfrm>
          <a:off x="8134350" y="0"/>
          <a:ext cx="3095625" cy="0"/>
        </a:xfrm>
        <a:prstGeom prst="rect">
          <a:avLst/>
        </a:prstGeom>
        <a:solidFill>
          <a:srgbClr val="FFCC99"/>
        </a:solidFill>
        <a:ln w="9525" cmpd="sng">
          <a:noFill/>
        </a:ln>
      </xdr:spPr>
      <xdr:txBody>
        <a:bodyPr vertOverflow="clip" wrap="square" lIns="0" tIns="27432" rIns="36576" bIns="0"/>
        <a:p>
          <a:pPr algn="r">
            <a:defRPr/>
          </a:pPr>
          <a:r>
            <a:rPr lang="en-US" cap="none" sz="1200" b="0" i="0" u="none" baseline="0">
              <a:solidFill>
                <a:srgbClr val="000000"/>
              </a:solidFill>
              <a:latin typeface="Impact"/>
              <a:ea typeface="Impact"/>
              <a:cs typeface="Impact"/>
            </a:rPr>
            <a:t>WEEKEND:  11
</a:t>
          </a:r>
          <a:r>
            <a:rPr lang="en-US" cap="none" sz="1200" b="0" i="0" u="none" baseline="0">
              <a:solidFill>
                <a:srgbClr val="000000"/>
              </a:solidFill>
              <a:latin typeface="Verdana"/>
              <a:ea typeface="Verdana"/>
              <a:cs typeface="Verdana"/>
            </a:rPr>
            <a:t>12-14 MARCH 2010</a:t>
          </a:r>
        </a:p>
      </xdr:txBody>
    </xdr:sp>
    <xdr:clientData/>
  </xdr:twoCellAnchor>
  <xdr:twoCellAnchor>
    <xdr:from>
      <xdr:col>0</xdr:col>
      <xdr:colOff>0</xdr:colOff>
      <xdr:row>0</xdr:row>
      <xdr:rowOff>0</xdr:rowOff>
    </xdr:from>
    <xdr:to>
      <xdr:col>23</xdr:col>
      <xdr:colOff>0</xdr:colOff>
      <xdr:row>0</xdr:row>
      <xdr:rowOff>0</xdr:rowOff>
    </xdr:to>
    <xdr:sp fLocksText="0">
      <xdr:nvSpPr>
        <xdr:cNvPr id="11" name="Text Box 11"/>
        <xdr:cNvSpPr txBox="1">
          <a:spLocks noChangeArrowheads="1"/>
        </xdr:cNvSpPr>
      </xdr:nvSpPr>
      <xdr:spPr>
        <a:xfrm>
          <a:off x="0" y="0"/>
          <a:ext cx="1147762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161925</xdr:colOff>
      <xdr:row>0</xdr:row>
      <xdr:rowOff>0</xdr:rowOff>
    </xdr:to>
    <xdr:sp fLocksText="0">
      <xdr:nvSpPr>
        <xdr:cNvPr id="12" name="Text Box 12"/>
        <xdr:cNvSpPr txBox="1">
          <a:spLocks noChangeArrowheads="1"/>
        </xdr:cNvSpPr>
      </xdr:nvSpPr>
      <xdr:spPr>
        <a:xfrm>
          <a:off x="9477375" y="0"/>
          <a:ext cx="200025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13" name="Text Box 13"/>
        <xdr:cNvSpPr txBox="1">
          <a:spLocks noChangeArrowheads="1"/>
        </xdr:cNvSpPr>
      </xdr:nvSpPr>
      <xdr:spPr>
        <a:xfrm>
          <a:off x="0" y="0"/>
          <a:ext cx="1131570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428625</xdr:colOff>
      <xdr:row>0</xdr:row>
      <xdr:rowOff>0</xdr:rowOff>
    </xdr:to>
    <xdr:sp fLocksText="0">
      <xdr:nvSpPr>
        <xdr:cNvPr id="14" name="Text Box 14"/>
        <xdr:cNvSpPr txBox="1">
          <a:spLocks noChangeArrowheads="1"/>
        </xdr:cNvSpPr>
      </xdr:nvSpPr>
      <xdr:spPr>
        <a:xfrm>
          <a:off x="9344025" y="0"/>
          <a:ext cx="197167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342900</xdr:colOff>
      <xdr:row>0</xdr:row>
      <xdr:rowOff>0</xdr:rowOff>
    </xdr:from>
    <xdr:to>
      <xdr:col>21</xdr:col>
      <xdr:colOff>361950</xdr:colOff>
      <xdr:row>0</xdr:row>
      <xdr:rowOff>0</xdr:rowOff>
    </xdr:to>
    <xdr:sp fLocksText="0">
      <xdr:nvSpPr>
        <xdr:cNvPr id="15" name="Text Box 16"/>
        <xdr:cNvSpPr txBox="1">
          <a:spLocks noChangeArrowheads="1"/>
        </xdr:cNvSpPr>
      </xdr:nvSpPr>
      <xdr:spPr>
        <a:xfrm>
          <a:off x="9686925" y="0"/>
          <a:ext cx="1562100" cy="0"/>
        </a:xfrm>
        <a:prstGeom prst="rect">
          <a:avLst/>
        </a:prstGeom>
        <a:solidFill>
          <a:srgbClr val="003366"/>
        </a:solidFill>
        <a:ln w="9525" cmpd="sng">
          <a:noFill/>
        </a:ln>
      </xdr:spPr>
      <xdr:txBody>
        <a:bodyPr vertOverflow="clip" wrap="square" lIns="0" tIns="27432" rIns="36576" bIns="0"/>
        <a:p>
          <a:pPr algn="r">
            <a:defRPr/>
          </a:pPr>
          <a:r>
            <a:rPr lang="en-US" cap="none" sz="1200" b="0" i="0" u="none" baseline="0">
              <a:solidFill>
                <a:srgbClr val="FFFFFF"/>
              </a:solidFill>
              <a:latin typeface="Impact"/>
              <a:ea typeface="Impact"/>
              <a:cs typeface="Impact"/>
            </a:rPr>
            <a:t>WEEKEND: 40
</a:t>
          </a:r>
          <a:r>
            <a:rPr lang="en-US" cap="none" sz="1200" b="0" i="0" u="none" baseline="0">
              <a:solidFill>
                <a:srgbClr val="FFFFFF"/>
              </a:solidFill>
              <a:latin typeface="Impact"/>
              <a:ea typeface="Impact"/>
              <a:cs typeface="Impact"/>
            </a:rPr>
            <a:t>29 SEP' -  01 OCT' 2006</a:t>
          </a:r>
        </a:p>
      </xdr:txBody>
    </xdr:sp>
    <xdr:clientData/>
  </xdr:twoCellAnchor>
  <xdr:twoCellAnchor>
    <xdr:from>
      <xdr:col>0</xdr:col>
      <xdr:colOff>0</xdr:colOff>
      <xdr:row>0</xdr:row>
      <xdr:rowOff>0</xdr:rowOff>
    </xdr:from>
    <xdr:to>
      <xdr:col>22</xdr:col>
      <xdr:colOff>0</xdr:colOff>
      <xdr:row>0</xdr:row>
      <xdr:rowOff>0</xdr:rowOff>
    </xdr:to>
    <xdr:sp fLocksText="0">
      <xdr:nvSpPr>
        <xdr:cNvPr id="16" name="Text Box 17"/>
        <xdr:cNvSpPr txBox="1">
          <a:spLocks noChangeArrowheads="1"/>
        </xdr:cNvSpPr>
      </xdr:nvSpPr>
      <xdr:spPr>
        <a:xfrm>
          <a:off x="0" y="0"/>
          <a:ext cx="1131570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428625</xdr:colOff>
      <xdr:row>0</xdr:row>
      <xdr:rowOff>0</xdr:rowOff>
    </xdr:to>
    <xdr:sp fLocksText="0">
      <xdr:nvSpPr>
        <xdr:cNvPr id="17" name="Text Box 18"/>
        <xdr:cNvSpPr txBox="1">
          <a:spLocks noChangeArrowheads="1"/>
        </xdr:cNvSpPr>
      </xdr:nvSpPr>
      <xdr:spPr>
        <a:xfrm>
          <a:off x="9344025" y="0"/>
          <a:ext cx="197167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21</xdr:col>
      <xdr:colOff>428625</xdr:colOff>
      <xdr:row>0</xdr:row>
      <xdr:rowOff>0</xdr:rowOff>
    </xdr:to>
    <xdr:sp>
      <xdr:nvSpPr>
        <xdr:cNvPr id="18" name="Text Box 19"/>
        <xdr:cNvSpPr txBox="1">
          <a:spLocks noChangeArrowheads="1"/>
        </xdr:cNvSpPr>
      </xdr:nvSpPr>
      <xdr:spPr>
        <a:xfrm>
          <a:off x="19050" y="0"/>
          <a:ext cx="11296650" cy="0"/>
        </a:xfrm>
        <a:prstGeom prst="rect">
          <a:avLst/>
        </a:prstGeom>
        <a:solidFill>
          <a:srgbClr val="FFCC99"/>
        </a:solidFill>
        <a:ln w="38100" cmpd="dbl">
          <a:noFill/>
        </a:ln>
      </xdr:spPr>
      <xdr:txBody>
        <a:bodyPr vertOverflow="clip" wrap="square" lIns="64008" tIns="64008" rIns="0" bIns="64008" anchor="ctr"/>
        <a:p>
          <a:pPr algn="l">
            <a:defRPr/>
          </a:pPr>
          <a:r>
            <a:rPr lang="en-US" cap="none" sz="3500" b="0" i="0" u="none" baseline="0">
              <a:solidFill>
                <a:srgbClr val="000000"/>
              </a:solidFill>
              <a:latin typeface="Garamond"/>
              <a:ea typeface="Garamond"/>
              <a:cs typeface="Garamond"/>
            </a:rPr>
            <a:t>TÜRKİYE'S WEEKEND MARKET DATA </a:t>
          </a:r>
          <a:r>
            <a:rPr lang="en-US" cap="none" sz="4000" b="0" i="0" u="none" baseline="0">
              <a:solidFill>
                <a:srgbClr val="000000"/>
              </a:solidFill>
              <a:latin typeface="Garamond"/>
              <a:ea typeface="Garamond"/>
              <a:cs typeface="Garamond"/>
            </a:rPr>
            <a:t>  </a:t>
          </a:r>
          <a:r>
            <a:rPr lang="en-US" cap="none" sz="2600" b="0" i="0" u="none" baseline="0">
              <a:solidFill>
                <a:srgbClr val="000000"/>
              </a:solidFill>
              <a:latin typeface="Garamond"/>
              <a:ea typeface="Garamond"/>
              <a:cs typeface="Garamond"/>
            </a:rPr>
            <a:t>
</a:t>
          </a:r>
          <a:r>
            <a:rPr lang="en-US" cap="none" sz="2400" b="0" i="0" u="none" baseline="0">
              <a:solidFill>
                <a:srgbClr val="000000"/>
              </a:solidFill>
              <a:latin typeface="Garamond"/>
              <a:ea typeface="Garamond"/>
              <a:cs typeface="Garamond"/>
            </a:rPr>
            <a:t>WEEKEND BOX OFFICE &amp; ADMISSION REPORT</a:t>
          </a:r>
        </a:p>
      </xdr:txBody>
    </xdr:sp>
    <xdr:clientData/>
  </xdr:twoCellAnchor>
  <xdr:twoCellAnchor>
    <xdr:from>
      <xdr:col>0</xdr:col>
      <xdr:colOff>19050</xdr:colOff>
      <xdr:row>0</xdr:row>
      <xdr:rowOff>0</xdr:rowOff>
    </xdr:from>
    <xdr:to>
      <xdr:col>21</xdr:col>
      <xdr:colOff>428625</xdr:colOff>
      <xdr:row>0</xdr:row>
      <xdr:rowOff>0</xdr:rowOff>
    </xdr:to>
    <xdr:sp>
      <xdr:nvSpPr>
        <xdr:cNvPr id="19" name="Text Box 21"/>
        <xdr:cNvSpPr txBox="1">
          <a:spLocks noChangeArrowheads="1"/>
        </xdr:cNvSpPr>
      </xdr:nvSpPr>
      <xdr:spPr>
        <a:xfrm>
          <a:off x="19050" y="0"/>
          <a:ext cx="11296650" cy="0"/>
        </a:xfrm>
        <a:prstGeom prst="rect">
          <a:avLst/>
        </a:prstGeom>
        <a:solidFill>
          <a:srgbClr val="FFCC99"/>
        </a:solidFill>
        <a:ln w="38100" cmpd="dbl">
          <a:noFill/>
        </a:ln>
      </xdr:spPr>
      <xdr:txBody>
        <a:bodyPr vertOverflow="clip" wrap="square" lIns="64008" tIns="68580" rIns="64008" bIns="68580" anchor="ctr"/>
        <a:p>
          <a:pPr algn="ctr">
            <a:defRPr/>
          </a:pPr>
          <a:r>
            <a:rPr lang="en-US" cap="none" sz="3800" b="0" i="0" u="none" baseline="0">
              <a:solidFill>
                <a:srgbClr val="000000"/>
              </a:solidFill>
              <a:latin typeface="Garamond"/>
              <a:ea typeface="Garamond"/>
              <a:cs typeface="Garamond"/>
            </a:rPr>
            <a:t>TÜRKİYE'S WEEKEND MARKET DATA</a:t>
          </a:r>
          <a:r>
            <a:rPr lang="en-US" cap="none" sz="4000" b="0" i="0" u="none" baseline="0">
              <a:solidFill>
                <a:srgbClr val="000000"/>
              </a:solidFill>
              <a:latin typeface="Garamond"/>
              <a:ea typeface="Garamond"/>
              <a:cs typeface="Garamond"/>
            </a:rPr>
            <a:t>    </a:t>
          </a:r>
          <a:r>
            <a:rPr lang="en-US" cap="none" sz="2600" b="0" i="0" u="none" baseline="0">
              <a:solidFill>
                <a:srgbClr val="000000"/>
              </a:solidFill>
              <a:latin typeface="Garamond"/>
              <a:ea typeface="Garamond"/>
              <a:cs typeface="Garamond"/>
            </a:rPr>
            <a:t>
</a:t>
          </a:r>
          <a:r>
            <a:rPr lang="en-US" cap="none" sz="2400" b="0" i="0" u="none" baseline="0">
              <a:solidFill>
                <a:srgbClr val="000000"/>
              </a:solidFill>
              <a:latin typeface="Garamond"/>
              <a:ea typeface="Garamond"/>
              <a:cs typeface="Garamond"/>
            </a:rPr>
            <a:t>WEEKEND BOX OFFICE &amp; ADMISSION REPORT</a:t>
          </a:r>
        </a:p>
      </xdr:txBody>
    </xdr:sp>
    <xdr:clientData/>
  </xdr:twoCellAnchor>
  <xdr:twoCellAnchor>
    <xdr:from>
      <xdr:col>20</xdr:col>
      <xdr:colOff>400050</xdr:colOff>
      <xdr:row>0</xdr:row>
      <xdr:rowOff>0</xdr:rowOff>
    </xdr:from>
    <xdr:to>
      <xdr:col>21</xdr:col>
      <xdr:colOff>428625</xdr:colOff>
      <xdr:row>0</xdr:row>
      <xdr:rowOff>0</xdr:rowOff>
    </xdr:to>
    <xdr:sp fLocksText="0">
      <xdr:nvSpPr>
        <xdr:cNvPr id="20" name="Text Box 22"/>
        <xdr:cNvSpPr txBox="1">
          <a:spLocks noChangeArrowheads="1"/>
        </xdr:cNvSpPr>
      </xdr:nvSpPr>
      <xdr:spPr>
        <a:xfrm>
          <a:off x="10658475" y="0"/>
          <a:ext cx="657225" cy="0"/>
        </a:xfrm>
        <a:prstGeom prst="rect">
          <a:avLst/>
        </a:prstGeom>
        <a:solidFill>
          <a:srgbClr val="FFCC99"/>
        </a:solidFill>
        <a:ln w="9525" cmpd="sng">
          <a:noFill/>
        </a:ln>
      </xdr:spPr>
      <xdr:txBody>
        <a:bodyPr vertOverflow="clip" wrap="square" lIns="0" tIns="36576" rIns="36576" bIns="0"/>
        <a:p>
          <a:pPr algn="r">
            <a:defRPr/>
          </a:pPr>
          <a:r>
            <a:rPr lang="en-US" cap="none" sz="1600" b="0" i="0" u="none" baseline="0">
              <a:solidFill>
                <a:srgbClr val="000000"/>
              </a:solidFill>
              <a:latin typeface="Garamond"/>
              <a:ea typeface="Garamond"/>
              <a:cs typeface="Garamond"/>
            </a:rPr>
            <a:t>WEEKEND: 12
</a:t>
          </a:r>
          <a:r>
            <a:rPr lang="en-US" cap="none" sz="1600" b="0" i="0" u="none" baseline="0">
              <a:solidFill>
                <a:srgbClr val="000000"/>
              </a:solidFill>
              <a:latin typeface="Garamond"/>
              <a:ea typeface="Garamond"/>
              <a:cs typeface="Garamond"/>
            </a:rPr>
            <a:t>19-21 MARCH 2010</a:t>
          </a:r>
          <a:r>
            <a:rPr lang="en-US" cap="none" sz="1600" b="0" i="0" u="none" baseline="0">
              <a:solidFill>
                <a:srgbClr val="FFFFFF"/>
              </a:solidFill>
              <a:latin typeface="Garamond"/>
              <a:ea typeface="Garamond"/>
              <a:cs typeface="Garamond"/>
            </a:rPr>
            <a:t>
</a:t>
          </a:r>
          <a:r>
            <a:rPr lang="en-US" cap="none" sz="1600" b="0" i="0" u="none" baseline="0">
              <a:solidFill>
                <a:srgbClr val="FFFFFF"/>
              </a:solidFill>
              <a:latin typeface="Garamond"/>
              <a:ea typeface="Garamond"/>
              <a:cs typeface="Garamond"/>
            </a:rPr>
            <a:t> </a:t>
          </a:r>
        </a:p>
      </xdr:txBody>
    </xdr:sp>
    <xdr:clientData/>
  </xdr:twoCellAnchor>
  <xdr:twoCellAnchor>
    <xdr:from>
      <xdr:col>0</xdr:col>
      <xdr:colOff>0</xdr:colOff>
      <xdr:row>0</xdr:row>
      <xdr:rowOff>0</xdr:rowOff>
    </xdr:from>
    <xdr:to>
      <xdr:col>22</xdr:col>
      <xdr:colOff>0</xdr:colOff>
      <xdr:row>0</xdr:row>
      <xdr:rowOff>0</xdr:rowOff>
    </xdr:to>
    <xdr:sp fLocksText="0">
      <xdr:nvSpPr>
        <xdr:cNvPr id="21" name="Text Box 23"/>
        <xdr:cNvSpPr txBox="1">
          <a:spLocks noChangeArrowheads="1"/>
        </xdr:cNvSpPr>
      </xdr:nvSpPr>
      <xdr:spPr>
        <a:xfrm>
          <a:off x="0" y="0"/>
          <a:ext cx="1131570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428625</xdr:colOff>
      <xdr:row>0</xdr:row>
      <xdr:rowOff>0</xdr:rowOff>
    </xdr:to>
    <xdr:sp fLocksText="0">
      <xdr:nvSpPr>
        <xdr:cNvPr id="22" name="Text Box 24"/>
        <xdr:cNvSpPr txBox="1">
          <a:spLocks noChangeArrowheads="1"/>
        </xdr:cNvSpPr>
      </xdr:nvSpPr>
      <xdr:spPr>
        <a:xfrm>
          <a:off x="9344025" y="0"/>
          <a:ext cx="197167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23" name="Text Box 27"/>
        <xdr:cNvSpPr txBox="1">
          <a:spLocks noChangeArrowheads="1"/>
        </xdr:cNvSpPr>
      </xdr:nvSpPr>
      <xdr:spPr>
        <a:xfrm>
          <a:off x="0" y="0"/>
          <a:ext cx="1131570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428625</xdr:colOff>
      <xdr:row>0</xdr:row>
      <xdr:rowOff>0</xdr:rowOff>
    </xdr:to>
    <xdr:sp fLocksText="0">
      <xdr:nvSpPr>
        <xdr:cNvPr id="24" name="Text Box 28"/>
        <xdr:cNvSpPr txBox="1">
          <a:spLocks noChangeArrowheads="1"/>
        </xdr:cNvSpPr>
      </xdr:nvSpPr>
      <xdr:spPr>
        <a:xfrm>
          <a:off x="9344025" y="0"/>
          <a:ext cx="197167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25" name="Text Box 31"/>
        <xdr:cNvSpPr txBox="1">
          <a:spLocks noChangeArrowheads="1"/>
        </xdr:cNvSpPr>
      </xdr:nvSpPr>
      <xdr:spPr>
        <a:xfrm>
          <a:off x="0" y="0"/>
          <a:ext cx="1131570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428625</xdr:colOff>
      <xdr:row>0</xdr:row>
      <xdr:rowOff>0</xdr:rowOff>
    </xdr:to>
    <xdr:sp fLocksText="0">
      <xdr:nvSpPr>
        <xdr:cNvPr id="26" name="Text Box 32"/>
        <xdr:cNvSpPr txBox="1">
          <a:spLocks noChangeArrowheads="1"/>
        </xdr:cNvSpPr>
      </xdr:nvSpPr>
      <xdr:spPr>
        <a:xfrm>
          <a:off x="9344025" y="0"/>
          <a:ext cx="197167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27" name="Text Box 35"/>
        <xdr:cNvSpPr txBox="1">
          <a:spLocks noChangeArrowheads="1"/>
        </xdr:cNvSpPr>
      </xdr:nvSpPr>
      <xdr:spPr>
        <a:xfrm>
          <a:off x="0" y="0"/>
          <a:ext cx="1131570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428625</xdr:colOff>
      <xdr:row>0</xdr:row>
      <xdr:rowOff>0</xdr:rowOff>
    </xdr:to>
    <xdr:sp fLocksText="0">
      <xdr:nvSpPr>
        <xdr:cNvPr id="28" name="Text Box 36"/>
        <xdr:cNvSpPr txBox="1">
          <a:spLocks noChangeArrowheads="1"/>
        </xdr:cNvSpPr>
      </xdr:nvSpPr>
      <xdr:spPr>
        <a:xfrm>
          <a:off x="9344025" y="0"/>
          <a:ext cx="197167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29" name="Text Box 39"/>
        <xdr:cNvSpPr txBox="1">
          <a:spLocks noChangeArrowheads="1"/>
        </xdr:cNvSpPr>
      </xdr:nvSpPr>
      <xdr:spPr>
        <a:xfrm>
          <a:off x="0" y="0"/>
          <a:ext cx="1131570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428625</xdr:colOff>
      <xdr:row>0</xdr:row>
      <xdr:rowOff>0</xdr:rowOff>
    </xdr:to>
    <xdr:sp fLocksText="0">
      <xdr:nvSpPr>
        <xdr:cNvPr id="30" name="Text Box 40"/>
        <xdr:cNvSpPr txBox="1">
          <a:spLocks noChangeArrowheads="1"/>
        </xdr:cNvSpPr>
      </xdr:nvSpPr>
      <xdr:spPr>
        <a:xfrm>
          <a:off x="9344025" y="0"/>
          <a:ext cx="197167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31" name="Text Box 43"/>
        <xdr:cNvSpPr txBox="1">
          <a:spLocks noChangeArrowheads="1"/>
        </xdr:cNvSpPr>
      </xdr:nvSpPr>
      <xdr:spPr>
        <a:xfrm>
          <a:off x="0" y="0"/>
          <a:ext cx="1131570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428625</xdr:colOff>
      <xdr:row>0</xdr:row>
      <xdr:rowOff>0</xdr:rowOff>
    </xdr:to>
    <xdr:sp fLocksText="0">
      <xdr:nvSpPr>
        <xdr:cNvPr id="32" name="Text Box 44"/>
        <xdr:cNvSpPr txBox="1">
          <a:spLocks noChangeArrowheads="1"/>
        </xdr:cNvSpPr>
      </xdr:nvSpPr>
      <xdr:spPr>
        <a:xfrm>
          <a:off x="9344025" y="0"/>
          <a:ext cx="197167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33" name="Text Box 47"/>
        <xdr:cNvSpPr txBox="1">
          <a:spLocks noChangeArrowheads="1"/>
        </xdr:cNvSpPr>
      </xdr:nvSpPr>
      <xdr:spPr>
        <a:xfrm>
          <a:off x="0" y="0"/>
          <a:ext cx="1131570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428625</xdr:colOff>
      <xdr:row>0</xdr:row>
      <xdr:rowOff>0</xdr:rowOff>
    </xdr:to>
    <xdr:sp fLocksText="0">
      <xdr:nvSpPr>
        <xdr:cNvPr id="34" name="Text Box 48"/>
        <xdr:cNvSpPr txBox="1">
          <a:spLocks noChangeArrowheads="1"/>
        </xdr:cNvSpPr>
      </xdr:nvSpPr>
      <xdr:spPr>
        <a:xfrm>
          <a:off x="9344025" y="0"/>
          <a:ext cx="197167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35" name="Text Box 51"/>
        <xdr:cNvSpPr txBox="1">
          <a:spLocks noChangeArrowheads="1"/>
        </xdr:cNvSpPr>
      </xdr:nvSpPr>
      <xdr:spPr>
        <a:xfrm>
          <a:off x="0" y="0"/>
          <a:ext cx="1131570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428625</xdr:colOff>
      <xdr:row>0</xdr:row>
      <xdr:rowOff>0</xdr:rowOff>
    </xdr:to>
    <xdr:sp fLocksText="0">
      <xdr:nvSpPr>
        <xdr:cNvPr id="36" name="Text Box 52"/>
        <xdr:cNvSpPr txBox="1">
          <a:spLocks noChangeArrowheads="1"/>
        </xdr:cNvSpPr>
      </xdr:nvSpPr>
      <xdr:spPr>
        <a:xfrm>
          <a:off x="9344025" y="0"/>
          <a:ext cx="197167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37" name="Text Box 55"/>
        <xdr:cNvSpPr txBox="1">
          <a:spLocks noChangeArrowheads="1"/>
        </xdr:cNvSpPr>
      </xdr:nvSpPr>
      <xdr:spPr>
        <a:xfrm>
          <a:off x="0" y="0"/>
          <a:ext cx="1131570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428625</xdr:colOff>
      <xdr:row>0</xdr:row>
      <xdr:rowOff>0</xdr:rowOff>
    </xdr:to>
    <xdr:sp fLocksText="0">
      <xdr:nvSpPr>
        <xdr:cNvPr id="38" name="Text Box 56"/>
        <xdr:cNvSpPr txBox="1">
          <a:spLocks noChangeArrowheads="1"/>
        </xdr:cNvSpPr>
      </xdr:nvSpPr>
      <xdr:spPr>
        <a:xfrm>
          <a:off x="9344025" y="0"/>
          <a:ext cx="197167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66</xdr:row>
      <xdr:rowOff>76200</xdr:rowOff>
    </xdr:from>
    <xdr:to>
      <xdr:col>42</xdr:col>
      <xdr:colOff>104775</xdr:colOff>
      <xdr:row>75</xdr:row>
      <xdr:rowOff>38100</xdr:rowOff>
    </xdr:to>
    <xdr:sp>
      <xdr:nvSpPr>
        <xdr:cNvPr id="39" name="Text Box 57"/>
        <xdr:cNvSpPr txBox="1">
          <a:spLocks noChangeArrowheads="1"/>
        </xdr:cNvSpPr>
      </xdr:nvSpPr>
      <xdr:spPr>
        <a:xfrm>
          <a:off x="19050" y="12753975"/>
          <a:ext cx="17021175" cy="1419225"/>
        </a:xfrm>
        <a:prstGeom prst="rect">
          <a:avLst/>
        </a:prstGeom>
        <a:solidFill>
          <a:srgbClr val="FFCC99"/>
        </a:solidFill>
        <a:ln w="38100" cmpd="dbl">
          <a:noFill/>
        </a:ln>
      </xdr:spPr>
      <xdr:txBody>
        <a:bodyPr vertOverflow="clip" wrap="square" lIns="64008" tIns="64008" rIns="64008" bIns="64008" anchor="ctr"/>
        <a:p>
          <a:pPr algn="ctr">
            <a:defRPr/>
          </a:pPr>
          <a:r>
            <a:rPr lang="en-US" cap="none" sz="3400" b="0" i="0" u="none" baseline="0">
              <a:solidFill>
                <a:srgbClr val="000000"/>
              </a:solidFill>
              <a:latin typeface="Garamond"/>
              <a:ea typeface="Garamond"/>
              <a:cs typeface="Garamond"/>
            </a:rPr>
            <a:t>TÜRKİYE'S WEEKEND MARKET DATA</a:t>
          </a:r>
          <a:r>
            <a:rPr lang="en-US" cap="none" sz="3600" b="0" i="0" u="none" baseline="0">
              <a:solidFill>
                <a:srgbClr val="000000"/>
              </a:solidFill>
              <a:latin typeface="Garamond"/>
              <a:ea typeface="Garamond"/>
              <a:cs typeface="Garamond"/>
            </a:rPr>
            <a:t> </a:t>
          </a:r>
          <a:r>
            <a:rPr lang="en-US" cap="none" sz="4000" b="0" i="0" u="none" baseline="0">
              <a:solidFill>
                <a:srgbClr val="000000"/>
              </a:solidFill>
              <a:latin typeface="Garamond"/>
              <a:ea typeface="Garamond"/>
              <a:cs typeface="Garamond"/>
            </a:rPr>
            <a:t>   </a:t>
          </a:r>
          <a:r>
            <a:rPr lang="en-US" cap="none" sz="2600" b="0" i="0" u="none" baseline="0">
              <a:solidFill>
                <a:srgbClr val="000000"/>
              </a:solidFill>
              <a:latin typeface="Garamond"/>
              <a:ea typeface="Garamond"/>
              <a:cs typeface="Garamond"/>
            </a:rPr>
            <a:t>
</a:t>
          </a:r>
          <a:r>
            <a:rPr lang="en-US" cap="none" sz="2000" b="0" i="0" u="none" baseline="0">
              <a:solidFill>
                <a:srgbClr val="000000"/>
              </a:solidFill>
              <a:latin typeface="Garamond"/>
              <a:ea typeface="Garamond"/>
              <a:cs typeface="Garamond"/>
            </a:rPr>
            <a:t>WEEKEND BOX OFFICE &amp; ADMISSION REPORT</a:t>
          </a:r>
        </a:p>
      </xdr:txBody>
    </xdr:sp>
    <xdr:clientData/>
  </xdr:twoCellAnchor>
  <xdr:twoCellAnchor>
    <xdr:from>
      <xdr:col>0</xdr:col>
      <xdr:colOff>0</xdr:colOff>
      <xdr:row>0</xdr:row>
      <xdr:rowOff>0</xdr:rowOff>
    </xdr:from>
    <xdr:to>
      <xdr:col>22</xdr:col>
      <xdr:colOff>0</xdr:colOff>
      <xdr:row>0</xdr:row>
      <xdr:rowOff>0</xdr:rowOff>
    </xdr:to>
    <xdr:sp fLocksText="0">
      <xdr:nvSpPr>
        <xdr:cNvPr id="40" name="Text Box 59"/>
        <xdr:cNvSpPr txBox="1">
          <a:spLocks noChangeArrowheads="1"/>
        </xdr:cNvSpPr>
      </xdr:nvSpPr>
      <xdr:spPr>
        <a:xfrm>
          <a:off x="0" y="0"/>
          <a:ext cx="1131570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428625</xdr:colOff>
      <xdr:row>0</xdr:row>
      <xdr:rowOff>0</xdr:rowOff>
    </xdr:to>
    <xdr:sp fLocksText="0">
      <xdr:nvSpPr>
        <xdr:cNvPr id="41" name="Text Box 60"/>
        <xdr:cNvSpPr txBox="1">
          <a:spLocks noChangeArrowheads="1"/>
        </xdr:cNvSpPr>
      </xdr:nvSpPr>
      <xdr:spPr>
        <a:xfrm>
          <a:off x="9344025" y="0"/>
          <a:ext cx="197167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42" name="Text Box 63"/>
        <xdr:cNvSpPr txBox="1">
          <a:spLocks noChangeArrowheads="1"/>
        </xdr:cNvSpPr>
      </xdr:nvSpPr>
      <xdr:spPr>
        <a:xfrm>
          <a:off x="0" y="0"/>
          <a:ext cx="1131570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428625</xdr:colOff>
      <xdr:row>0</xdr:row>
      <xdr:rowOff>0</xdr:rowOff>
    </xdr:to>
    <xdr:sp fLocksText="0">
      <xdr:nvSpPr>
        <xdr:cNvPr id="43" name="Text Box 64"/>
        <xdr:cNvSpPr txBox="1">
          <a:spLocks noChangeArrowheads="1"/>
        </xdr:cNvSpPr>
      </xdr:nvSpPr>
      <xdr:spPr>
        <a:xfrm>
          <a:off x="9344025" y="0"/>
          <a:ext cx="197167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44" name="Text Box 67"/>
        <xdr:cNvSpPr txBox="1">
          <a:spLocks noChangeArrowheads="1"/>
        </xdr:cNvSpPr>
      </xdr:nvSpPr>
      <xdr:spPr>
        <a:xfrm>
          <a:off x="0" y="0"/>
          <a:ext cx="1131570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428625</xdr:colOff>
      <xdr:row>0</xdr:row>
      <xdr:rowOff>0</xdr:rowOff>
    </xdr:to>
    <xdr:sp fLocksText="0">
      <xdr:nvSpPr>
        <xdr:cNvPr id="45" name="Text Box 68"/>
        <xdr:cNvSpPr txBox="1">
          <a:spLocks noChangeArrowheads="1"/>
        </xdr:cNvSpPr>
      </xdr:nvSpPr>
      <xdr:spPr>
        <a:xfrm>
          <a:off x="9344025" y="0"/>
          <a:ext cx="197167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114300</xdr:rowOff>
    </xdr:from>
    <xdr:to>
      <xdr:col>13</xdr:col>
      <xdr:colOff>866775</xdr:colOff>
      <xdr:row>1</xdr:row>
      <xdr:rowOff>238125</xdr:rowOff>
    </xdr:to>
    <xdr:sp>
      <xdr:nvSpPr>
        <xdr:cNvPr id="46" name="Text Box 71"/>
        <xdr:cNvSpPr txBox="1">
          <a:spLocks noChangeArrowheads="1"/>
        </xdr:cNvSpPr>
      </xdr:nvSpPr>
      <xdr:spPr>
        <a:xfrm>
          <a:off x="28575" y="114300"/>
          <a:ext cx="7639050" cy="714375"/>
        </a:xfrm>
        <a:prstGeom prst="rect">
          <a:avLst/>
        </a:prstGeom>
        <a:solidFill>
          <a:srgbClr val="C0C0C0"/>
        </a:solidFill>
        <a:ln w="38100" cmpd="dbl">
          <a:noFill/>
        </a:ln>
      </xdr:spPr>
      <xdr:txBody>
        <a:bodyPr vertOverflow="clip" wrap="square" lIns="36576" tIns="32004" rIns="0" bIns="32004" anchor="ctr"/>
        <a:p>
          <a:pPr algn="l">
            <a:defRPr/>
          </a:pPr>
          <a:r>
            <a:rPr lang="en-US" cap="none" sz="1600" b="1" i="0" u="none" baseline="0">
              <a:solidFill>
                <a:srgbClr val="000000"/>
              </a:solidFill>
              <a:latin typeface="AcidSansRegular"/>
              <a:ea typeface="AcidSansRegular"/>
              <a:cs typeface="AcidSansRegular"/>
            </a:rPr>
            <a:t>TÜRK</a:t>
          </a:r>
          <a:r>
            <a:rPr lang="en-US" cap="none" sz="1600" b="1" i="0" u="none" baseline="0">
              <a:solidFill>
                <a:srgbClr val="000000"/>
              </a:solidFill>
              <a:latin typeface="Arial"/>
              <a:ea typeface="Arial"/>
              <a:cs typeface="Arial"/>
            </a:rPr>
            <a:t>İ</a:t>
          </a:r>
          <a:r>
            <a:rPr lang="en-US" cap="none" sz="1600" b="1" i="0" u="none" baseline="0">
              <a:solidFill>
                <a:srgbClr val="000000"/>
              </a:solidFill>
              <a:latin typeface="AcidSansRegular"/>
              <a:ea typeface="AcidSansRegular"/>
              <a:cs typeface="AcidSansRegular"/>
            </a:rPr>
            <a:t>YE'S WEEKEND MARKET DATA</a:t>
          </a:r>
          <a:r>
            <a:rPr lang="en-US" cap="none" sz="2000" b="1" i="0" u="none" baseline="0">
              <a:solidFill>
                <a:srgbClr val="000000"/>
              </a:solidFill>
              <a:latin typeface="AcidSansRegular"/>
              <a:ea typeface="AcidSansRegular"/>
              <a:cs typeface="AcidSansRegular"/>
            </a:rPr>
            <a:t> </a:t>
          </a:r>
          <a:r>
            <a:rPr lang="en-US" cap="none" sz="1200" b="0" i="0" u="none" baseline="0">
              <a:solidFill>
                <a:srgbClr val="000000"/>
              </a:solidFill>
              <a:latin typeface="AcidSansRegular"/>
              <a:ea typeface="AcidSansRegular"/>
              <a:cs typeface="AcidSansRegular"/>
            </a:rPr>
            <a:t>WEEKEND BOX OFFICE &amp; ADMISSION REPORT</a:t>
          </a:r>
          <a:r>
            <a:rPr lang="en-US" cap="none" sz="1600" b="0" i="0" u="none" baseline="0">
              <a:solidFill>
                <a:srgbClr val="000000"/>
              </a:solidFill>
              <a:latin typeface="AcidSansRegular"/>
              <a:ea typeface="AcidSansRegular"/>
              <a:cs typeface="AcidSansRegular"/>
            </a:rPr>
            <a:t>
</a:t>
          </a:r>
          <a:r>
            <a:rPr lang="en-US" cap="none" sz="2400" b="1" i="0" u="none" baseline="0">
              <a:solidFill>
                <a:srgbClr val="FFFFFF"/>
              </a:solidFill>
              <a:latin typeface="AcidSansRegular"/>
              <a:ea typeface="AcidSansRegular"/>
              <a:cs typeface="AcidSansRegular"/>
            </a:rPr>
            <a:t>TOP 20</a:t>
          </a:r>
        </a:p>
      </xdr:txBody>
    </xdr:sp>
    <xdr:clientData/>
  </xdr:twoCellAnchor>
  <xdr:twoCellAnchor>
    <xdr:from>
      <xdr:col>14</xdr:col>
      <xdr:colOff>47625</xdr:colOff>
      <xdr:row>0</xdr:row>
      <xdr:rowOff>114300</xdr:rowOff>
    </xdr:from>
    <xdr:to>
      <xdr:col>21</xdr:col>
      <xdr:colOff>400050</xdr:colOff>
      <xdr:row>1</xdr:row>
      <xdr:rowOff>228600</xdr:rowOff>
    </xdr:to>
    <xdr:sp fLocksText="0">
      <xdr:nvSpPr>
        <xdr:cNvPr id="47" name="Text Box 72"/>
        <xdr:cNvSpPr txBox="1">
          <a:spLocks noChangeArrowheads="1"/>
        </xdr:cNvSpPr>
      </xdr:nvSpPr>
      <xdr:spPr>
        <a:xfrm>
          <a:off x="7791450" y="114300"/>
          <a:ext cx="3495675" cy="704850"/>
        </a:xfrm>
        <a:prstGeom prst="rect">
          <a:avLst/>
        </a:prstGeom>
        <a:solidFill>
          <a:srgbClr val="C0C0C0"/>
        </a:solidFill>
        <a:ln w="12700" cmpd="sng">
          <a:solidFill>
            <a:srgbClr val="000000">
              <a:alpha val="41175"/>
            </a:srgbClr>
          </a:solidFill>
          <a:headEnd type="none"/>
          <a:tailEnd type="none"/>
        </a:ln>
      </xdr:spPr>
      <xdr:txBody>
        <a:bodyPr vertOverflow="clip" wrap="square" lIns="0" tIns="36576" rIns="45720" bIns="36576" anchor="ctr"/>
        <a:p>
          <a:pPr algn="r">
            <a:defRPr/>
          </a:pPr>
          <a:r>
            <a:rPr lang="en-US" cap="none" sz="1800" b="0" i="0" u="none" baseline="0">
              <a:solidFill>
                <a:srgbClr val="900000"/>
              </a:solidFill>
              <a:latin typeface="Administer"/>
              <a:ea typeface="Administer"/>
              <a:cs typeface="Administer"/>
            </a:rPr>
            <a:t>weekend: 08</a:t>
          </a:r>
          <a:r>
            <a:rPr lang="en-US" cap="none" sz="1800" b="0" i="0" u="none" baseline="0">
              <a:solidFill>
                <a:srgbClr val="000000"/>
              </a:solidFill>
              <a:latin typeface="Administer"/>
              <a:ea typeface="Administer"/>
              <a:cs typeface="Administer"/>
            </a:rPr>
            <a:t>
</a:t>
          </a:r>
          <a:r>
            <a:rPr lang="en-US" cap="none" sz="1800" b="0" i="0" u="none" baseline="0">
              <a:solidFill>
                <a:srgbClr val="000000"/>
              </a:solidFill>
              <a:latin typeface="Administer"/>
              <a:ea typeface="Administer"/>
              <a:cs typeface="Administer"/>
            </a:rPr>
            <a:t>18-20 February 2011</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IV64"/>
  <sheetViews>
    <sheetView tabSelected="1" zoomScale="70" zoomScaleNormal="70" zoomScalePageLayoutView="0" workbookViewId="0" topLeftCell="A1">
      <selection activeCell="B5" sqref="B5"/>
    </sheetView>
  </sheetViews>
  <sheetFormatPr defaultColWidth="4.421875" defaultRowHeight="12.75"/>
  <cols>
    <col min="1" max="1" width="3.7109375" style="85" bestFit="1" customWidth="1"/>
    <col min="2" max="2" width="59.421875" style="15" bestFit="1" customWidth="1"/>
    <col min="3" max="3" width="9.421875" style="16" bestFit="1" customWidth="1"/>
    <col min="4" max="4" width="22.00390625" style="6" bestFit="1" customWidth="1"/>
    <col min="5" max="5" width="6.8515625" style="17" bestFit="1" customWidth="1"/>
    <col min="6" max="6" width="7.8515625" style="17" bestFit="1" customWidth="1"/>
    <col min="7" max="7" width="8.7109375" style="17" customWidth="1"/>
    <col min="8" max="8" width="11.57421875" style="57" bestFit="1" customWidth="1"/>
    <col min="9" max="9" width="7.57421875" style="67" bestFit="1" customWidth="1"/>
    <col min="10" max="10" width="11.57421875" style="57" bestFit="1" customWidth="1"/>
    <col min="11" max="11" width="8.7109375" style="67" bestFit="1" customWidth="1"/>
    <col min="12" max="12" width="11.57421875" style="57" bestFit="1" customWidth="1"/>
    <col min="13" max="13" width="7.57421875" style="67" bestFit="1" customWidth="1"/>
    <col min="14" max="14" width="14.00390625" style="62" bestFit="1" customWidth="1"/>
    <col min="15" max="15" width="9.00390625" style="72" bestFit="1" customWidth="1"/>
    <col min="16" max="16" width="9.00390625" style="73" bestFit="1" customWidth="1"/>
    <col min="17" max="17" width="6.8515625" style="75" bestFit="1" customWidth="1"/>
    <col min="18" max="18" width="12.57421875" style="63" bestFit="1" customWidth="1"/>
    <col min="19" max="19" width="8.28125" style="34" bestFit="1" customWidth="1"/>
    <col min="20" max="20" width="13.57421875" style="63" bestFit="1" customWidth="1"/>
    <col min="21" max="21" width="9.8515625" style="73" bestFit="1" customWidth="1"/>
    <col min="22" max="22" width="6.57421875" style="99" bestFit="1" customWidth="1"/>
    <col min="23" max="23" width="2.28125" style="49" bestFit="1" customWidth="1"/>
    <col min="24" max="25" width="4.421875" style="6" customWidth="1"/>
    <col min="26" max="26" width="1.8515625" style="6" bestFit="1" customWidth="1"/>
    <col min="27" max="16384" width="4.421875" style="6" customWidth="1"/>
  </cols>
  <sheetData>
    <row r="1" spans="1:23" s="30" customFormat="1" ht="46.5" customHeight="1">
      <c r="A1" s="81"/>
      <c r="B1" s="26"/>
      <c r="C1" s="27"/>
      <c r="D1" s="28"/>
      <c r="E1" s="29"/>
      <c r="F1" s="29"/>
      <c r="G1" s="29"/>
      <c r="H1" s="55"/>
      <c r="I1" s="65"/>
      <c r="J1" s="58"/>
      <c r="K1" s="68"/>
      <c r="L1" s="59"/>
      <c r="M1" s="69"/>
      <c r="N1" s="60"/>
      <c r="O1" s="70"/>
      <c r="P1" s="73"/>
      <c r="Q1" s="75"/>
      <c r="R1" s="63"/>
      <c r="S1" s="34"/>
      <c r="T1" s="63"/>
      <c r="U1" s="73"/>
      <c r="V1" s="99"/>
      <c r="W1" s="49"/>
    </row>
    <row r="2" spans="1:23" s="3" customFormat="1" ht="27.75" thickBot="1">
      <c r="A2" s="287" t="s">
        <v>30</v>
      </c>
      <c r="B2" s="288"/>
      <c r="C2" s="288"/>
      <c r="D2" s="288"/>
      <c r="E2" s="288"/>
      <c r="F2" s="288"/>
      <c r="G2" s="288"/>
      <c r="H2" s="288"/>
      <c r="I2" s="288"/>
      <c r="J2" s="288"/>
      <c r="K2" s="288"/>
      <c r="L2" s="288"/>
      <c r="M2" s="288"/>
      <c r="N2" s="288"/>
      <c r="O2" s="288"/>
      <c r="P2" s="288"/>
      <c r="Q2" s="288"/>
      <c r="R2" s="288"/>
      <c r="S2" s="288"/>
      <c r="T2" s="288"/>
      <c r="U2" s="288"/>
      <c r="V2" s="289"/>
      <c r="W2" s="49"/>
    </row>
    <row r="3" spans="1:23" s="77" customFormat="1" ht="12.75">
      <c r="A3" s="79"/>
      <c r="B3" s="292" t="s">
        <v>14</v>
      </c>
      <c r="C3" s="277" t="s">
        <v>21</v>
      </c>
      <c r="D3" s="279" t="s">
        <v>1</v>
      </c>
      <c r="E3" s="279" t="s">
        <v>25</v>
      </c>
      <c r="F3" s="279" t="s">
        <v>26</v>
      </c>
      <c r="G3" s="279" t="s">
        <v>27</v>
      </c>
      <c r="H3" s="285" t="s">
        <v>2</v>
      </c>
      <c r="I3" s="285"/>
      <c r="J3" s="285" t="s">
        <v>3</v>
      </c>
      <c r="K3" s="285"/>
      <c r="L3" s="285" t="s">
        <v>4</v>
      </c>
      <c r="M3" s="285"/>
      <c r="N3" s="286" t="s">
        <v>28</v>
      </c>
      <c r="O3" s="286"/>
      <c r="P3" s="286"/>
      <c r="Q3" s="286"/>
      <c r="R3" s="290" t="s">
        <v>0</v>
      </c>
      <c r="S3" s="290"/>
      <c r="T3" s="286" t="s">
        <v>15</v>
      </c>
      <c r="U3" s="286"/>
      <c r="V3" s="291"/>
      <c r="W3" s="122"/>
    </row>
    <row r="4" spans="1:23" s="77" customFormat="1" ht="26.25" thickBot="1">
      <c r="A4" s="80"/>
      <c r="B4" s="293"/>
      <c r="C4" s="278"/>
      <c r="D4" s="281"/>
      <c r="E4" s="280"/>
      <c r="F4" s="280"/>
      <c r="G4" s="280"/>
      <c r="H4" s="264" t="s">
        <v>7</v>
      </c>
      <c r="I4" s="265" t="s">
        <v>6</v>
      </c>
      <c r="J4" s="264" t="s">
        <v>7</v>
      </c>
      <c r="K4" s="265" t="s">
        <v>6</v>
      </c>
      <c r="L4" s="264" t="s">
        <v>7</v>
      </c>
      <c r="M4" s="265" t="s">
        <v>6</v>
      </c>
      <c r="N4" s="264" t="s">
        <v>7</v>
      </c>
      <c r="O4" s="265" t="s">
        <v>6</v>
      </c>
      <c r="P4" s="265" t="s">
        <v>16</v>
      </c>
      <c r="Q4" s="266" t="s">
        <v>17</v>
      </c>
      <c r="R4" s="264" t="s">
        <v>7</v>
      </c>
      <c r="S4" s="78" t="s">
        <v>5</v>
      </c>
      <c r="T4" s="264" t="s">
        <v>7</v>
      </c>
      <c r="U4" s="265" t="s">
        <v>6</v>
      </c>
      <c r="V4" s="267" t="s">
        <v>17</v>
      </c>
      <c r="W4" s="122"/>
    </row>
    <row r="5" spans="1:23" s="4" customFormat="1" ht="15.75" customHeight="1">
      <c r="A5" s="82">
        <v>1</v>
      </c>
      <c r="B5" s="200" t="s">
        <v>49</v>
      </c>
      <c r="C5" s="156">
        <v>40578</v>
      </c>
      <c r="D5" s="201" t="s">
        <v>24</v>
      </c>
      <c r="E5" s="202">
        <v>223</v>
      </c>
      <c r="F5" s="202">
        <v>360</v>
      </c>
      <c r="G5" s="202">
        <v>3</v>
      </c>
      <c r="H5" s="203">
        <v>586023</v>
      </c>
      <c r="I5" s="157">
        <v>61690</v>
      </c>
      <c r="J5" s="203">
        <v>991800</v>
      </c>
      <c r="K5" s="157">
        <v>101997</v>
      </c>
      <c r="L5" s="203">
        <v>928539</v>
      </c>
      <c r="M5" s="157">
        <v>95072</v>
      </c>
      <c r="N5" s="204">
        <f>+L5+J5+H5</f>
        <v>2506362</v>
      </c>
      <c r="O5" s="158">
        <f>+M5+K5+I5</f>
        <v>258759</v>
      </c>
      <c r="P5" s="157">
        <f>+O5/F5</f>
        <v>718.775</v>
      </c>
      <c r="Q5" s="205">
        <f>+N5/O5</f>
        <v>9.686086281056891</v>
      </c>
      <c r="R5" s="203">
        <v>3338977</v>
      </c>
      <c r="S5" s="206">
        <f aca="true" t="shared" si="0" ref="S5:S36">IF(R5&lt;&gt;0,-(R5-N5)/R5,"")</f>
        <v>-0.249362304681943</v>
      </c>
      <c r="T5" s="203">
        <v>14233509</v>
      </c>
      <c r="U5" s="157">
        <v>1500931</v>
      </c>
      <c r="V5" s="207">
        <f>+T5/U5</f>
        <v>9.483120143430977</v>
      </c>
      <c r="W5" s="131">
        <v>1</v>
      </c>
    </row>
    <row r="6" spans="1:23" s="4" customFormat="1" ht="15.75" customHeight="1">
      <c r="A6" s="82">
        <v>2</v>
      </c>
      <c r="B6" s="208" t="s">
        <v>37</v>
      </c>
      <c r="C6" s="138">
        <v>40550</v>
      </c>
      <c r="D6" s="165" t="s">
        <v>24</v>
      </c>
      <c r="E6" s="166">
        <v>355</v>
      </c>
      <c r="F6" s="166">
        <v>276</v>
      </c>
      <c r="G6" s="166">
        <v>7</v>
      </c>
      <c r="H6" s="167">
        <v>151613</v>
      </c>
      <c r="I6" s="139">
        <v>17782</v>
      </c>
      <c r="J6" s="167">
        <v>309683</v>
      </c>
      <c r="K6" s="139">
        <v>33676</v>
      </c>
      <c r="L6" s="167">
        <v>348472</v>
      </c>
      <c r="M6" s="139">
        <v>38402</v>
      </c>
      <c r="N6" s="168">
        <f>+L6+J6+H6</f>
        <v>809768</v>
      </c>
      <c r="O6" s="140">
        <f>+M6+K6+I6</f>
        <v>89860</v>
      </c>
      <c r="P6" s="139">
        <f>+O6/F6</f>
        <v>325.57971014492756</v>
      </c>
      <c r="Q6" s="169">
        <f>+N6/O6</f>
        <v>9.011440017805475</v>
      </c>
      <c r="R6" s="167">
        <v>1284300</v>
      </c>
      <c r="S6" s="170">
        <f t="shared" si="0"/>
        <v>-0.36948688001245816</v>
      </c>
      <c r="T6" s="167">
        <v>35394280</v>
      </c>
      <c r="U6" s="139">
        <v>3775602</v>
      </c>
      <c r="V6" s="209">
        <f>+T6/U6</f>
        <v>9.374473262806832</v>
      </c>
      <c r="W6" s="131">
        <v>1</v>
      </c>
    </row>
    <row r="7" spans="1:23" s="5" customFormat="1" ht="15.75" customHeight="1" thickBot="1">
      <c r="A7" s="239">
        <v>3</v>
      </c>
      <c r="B7" s="240" t="s">
        <v>64</v>
      </c>
      <c r="C7" s="241">
        <v>40571</v>
      </c>
      <c r="D7" s="242" t="s">
        <v>22</v>
      </c>
      <c r="E7" s="243">
        <v>364</v>
      </c>
      <c r="F7" s="243">
        <v>312</v>
      </c>
      <c r="G7" s="243">
        <v>4</v>
      </c>
      <c r="H7" s="244">
        <v>131776</v>
      </c>
      <c r="I7" s="245">
        <v>16163</v>
      </c>
      <c r="J7" s="244">
        <v>217316.5</v>
      </c>
      <c r="K7" s="245">
        <v>25216</v>
      </c>
      <c r="L7" s="244">
        <v>245010.5</v>
      </c>
      <c r="M7" s="245">
        <v>28004</v>
      </c>
      <c r="N7" s="246">
        <f>SUM(H7+J7+L7)</f>
        <v>594103</v>
      </c>
      <c r="O7" s="247">
        <f>SUM(I7+K7+M7)</f>
        <v>69383</v>
      </c>
      <c r="P7" s="248">
        <f>IF(N7&lt;&gt;0,O7/F7,"")</f>
        <v>222.38141025641025</v>
      </c>
      <c r="Q7" s="249">
        <v>0</v>
      </c>
      <c r="R7" s="244">
        <v>1182988.5</v>
      </c>
      <c r="S7" s="250">
        <f t="shared" si="0"/>
        <v>-0.49779477991544296</v>
      </c>
      <c r="T7" s="244">
        <v>15844438</v>
      </c>
      <c r="U7" s="245">
        <v>1830772</v>
      </c>
      <c r="V7" s="251">
        <f>T7/U7</f>
        <v>8.654511867124906</v>
      </c>
      <c r="W7" s="131"/>
    </row>
    <row r="8" spans="1:23" s="5" customFormat="1" ht="15.75" customHeight="1">
      <c r="A8" s="83">
        <v>4</v>
      </c>
      <c r="B8" s="229" t="s">
        <v>65</v>
      </c>
      <c r="C8" s="230">
        <v>40592</v>
      </c>
      <c r="D8" s="231" t="s">
        <v>24</v>
      </c>
      <c r="E8" s="232">
        <v>27</v>
      </c>
      <c r="F8" s="232">
        <v>27</v>
      </c>
      <c r="G8" s="232">
        <v>1</v>
      </c>
      <c r="H8" s="233">
        <v>111923</v>
      </c>
      <c r="I8" s="160">
        <v>8249</v>
      </c>
      <c r="J8" s="233">
        <v>169629</v>
      </c>
      <c r="K8" s="160">
        <v>11924</v>
      </c>
      <c r="L8" s="233">
        <v>148059</v>
      </c>
      <c r="M8" s="160">
        <v>10424</v>
      </c>
      <c r="N8" s="234">
        <f>+L8+J8+H8</f>
        <v>429611</v>
      </c>
      <c r="O8" s="235">
        <f>+M8+K8+I8</f>
        <v>30597</v>
      </c>
      <c r="P8" s="160">
        <f>+O8/F8</f>
        <v>1133.2222222222222</v>
      </c>
      <c r="Q8" s="236">
        <f>+N8/O8</f>
        <v>14.040951727293525</v>
      </c>
      <c r="R8" s="233"/>
      <c r="S8" s="237">
        <f t="shared" si="0"/>
      </c>
      <c r="T8" s="233">
        <v>429611</v>
      </c>
      <c r="U8" s="160">
        <v>30597</v>
      </c>
      <c r="V8" s="238">
        <f>+T8/U8</f>
        <v>14.040951727293525</v>
      </c>
      <c r="W8" s="131"/>
    </row>
    <row r="9" spans="1:23" s="5" customFormat="1" ht="15.75" customHeight="1">
      <c r="A9" s="83">
        <v>5</v>
      </c>
      <c r="B9" s="211" t="s">
        <v>51</v>
      </c>
      <c r="C9" s="141">
        <v>40585</v>
      </c>
      <c r="D9" s="173" t="s">
        <v>23</v>
      </c>
      <c r="E9" s="174">
        <v>89</v>
      </c>
      <c r="F9" s="174">
        <v>88</v>
      </c>
      <c r="G9" s="174">
        <v>2</v>
      </c>
      <c r="H9" s="175">
        <v>72664</v>
      </c>
      <c r="I9" s="142">
        <v>6874</v>
      </c>
      <c r="J9" s="175">
        <v>126230</v>
      </c>
      <c r="K9" s="142">
        <v>11321</v>
      </c>
      <c r="L9" s="175">
        <v>112259</v>
      </c>
      <c r="M9" s="142">
        <v>10284</v>
      </c>
      <c r="N9" s="176">
        <f>+H9+J9+L9</f>
        <v>311153</v>
      </c>
      <c r="O9" s="143">
        <f>+I9+K9+M9</f>
        <v>28479</v>
      </c>
      <c r="P9" s="177">
        <f>IF(N9&lt;&gt;0,O9/F9,"")</f>
        <v>323.625</v>
      </c>
      <c r="Q9" s="135">
        <f>IF(N9&lt;&gt;0,N9/O9,"")</f>
        <v>10.925699638329997</v>
      </c>
      <c r="R9" s="175">
        <v>452736</v>
      </c>
      <c r="S9" s="170">
        <f t="shared" si="0"/>
        <v>-0.31272750565450946</v>
      </c>
      <c r="T9" s="175">
        <v>1003117</v>
      </c>
      <c r="U9" s="142">
        <v>94927</v>
      </c>
      <c r="V9" s="136">
        <f>T9/U9</f>
        <v>10.56724641039957</v>
      </c>
      <c r="W9" s="132"/>
    </row>
    <row r="10" spans="1:23" s="5" customFormat="1" ht="15.75" customHeight="1">
      <c r="A10" s="83">
        <v>6</v>
      </c>
      <c r="B10" s="211" t="s">
        <v>50</v>
      </c>
      <c r="C10" s="141">
        <v>40578</v>
      </c>
      <c r="D10" s="173" t="s">
        <v>8</v>
      </c>
      <c r="E10" s="174">
        <v>79</v>
      </c>
      <c r="F10" s="174">
        <v>76</v>
      </c>
      <c r="G10" s="174">
        <v>3</v>
      </c>
      <c r="H10" s="175">
        <v>63240</v>
      </c>
      <c r="I10" s="142">
        <v>5065</v>
      </c>
      <c r="J10" s="175">
        <v>121099</v>
      </c>
      <c r="K10" s="142">
        <v>9400</v>
      </c>
      <c r="L10" s="175">
        <v>105996</v>
      </c>
      <c r="M10" s="142">
        <v>8296</v>
      </c>
      <c r="N10" s="176">
        <v>290335</v>
      </c>
      <c r="O10" s="143">
        <v>22761</v>
      </c>
      <c r="P10" s="171">
        <f>IF(N10&lt;&gt;0,O10/F10,"")</f>
        <v>299.4868421052632</v>
      </c>
      <c r="Q10" s="178">
        <f>IF(N10&lt;&gt;0,N10/O10,"")</f>
        <v>12.75581037739994</v>
      </c>
      <c r="R10" s="175">
        <v>533142</v>
      </c>
      <c r="S10" s="170">
        <f t="shared" si="0"/>
        <v>-0.4554265092601971</v>
      </c>
      <c r="T10" s="179">
        <v>2297464</v>
      </c>
      <c r="U10" s="144">
        <v>184293</v>
      </c>
      <c r="V10" s="212">
        <f>IF(T10&lt;&gt;0,T10/U10,"")</f>
        <v>12.46636605839614</v>
      </c>
      <c r="W10" s="131">
        <v>1</v>
      </c>
    </row>
    <row r="11" spans="1:23" s="5" customFormat="1" ht="15.75" customHeight="1">
      <c r="A11" s="83">
        <v>7</v>
      </c>
      <c r="B11" s="211" t="s">
        <v>66</v>
      </c>
      <c r="C11" s="141">
        <v>40592</v>
      </c>
      <c r="D11" s="173" t="s">
        <v>23</v>
      </c>
      <c r="E11" s="174">
        <v>168</v>
      </c>
      <c r="F11" s="174">
        <v>168</v>
      </c>
      <c r="G11" s="174">
        <v>1</v>
      </c>
      <c r="H11" s="175">
        <v>57590</v>
      </c>
      <c r="I11" s="142">
        <v>4932</v>
      </c>
      <c r="J11" s="175">
        <v>108396</v>
      </c>
      <c r="K11" s="142">
        <v>9136</v>
      </c>
      <c r="L11" s="175">
        <v>96504</v>
      </c>
      <c r="M11" s="142">
        <v>8437</v>
      </c>
      <c r="N11" s="176">
        <f>+H11+J11+L11</f>
        <v>262490</v>
      </c>
      <c r="O11" s="143">
        <f>+I11+K11+M11</f>
        <v>22505</v>
      </c>
      <c r="P11" s="177">
        <f>IF(N11&lt;&gt;0,O11/F11,"")</f>
        <v>133.95833333333334</v>
      </c>
      <c r="Q11" s="135">
        <f>IF(N11&lt;&gt;0,N11/O11,"")</f>
        <v>11.663630304376806</v>
      </c>
      <c r="R11" s="175"/>
      <c r="S11" s="170">
        <f t="shared" si="0"/>
      </c>
      <c r="T11" s="175">
        <v>262490</v>
      </c>
      <c r="U11" s="142">
        <v>22505</v>
      </c>
      <c r="V11" s="136">
        <f>T11/U11</f>
        <v>11.663630304376806</v>
      </c>
      <c r="W11" s="131"/>
    </row>
    <row r="12" spans="1:23" s="5" customFormat="1" ht="15.75" customHeight="1">
      <c r="A12" s="83">
        <v>8</v>
      </c>
      <c r="B12" s="208" t="s">
        <v>67</v>
      </c>
      <c r="C12" s="138">
        <v>40592</v>
      </c>
      <c r="D12" s="165" t="s">
        <v>24</v>
      </c>
      <c r="E12" s="166">
        <v>80</v>
      </c>
      <c r="F12" s="166">
        <v>80</v>
      </c>
      <c r="G12" s="166">
        <v>1</v>
      </c>
      <c r="H12" s="167">
        <v>48282</v>
      </c>
      <c r="I12" s="139">
        <v>5284</v>
      </c>
      <c r="J12" s="167">
        <v>65968</v>
      </c>
      <c r="K12" s="139">
        <v>6874</v>
      </c>
      <c r="L12" s="167">
        <v>67095</v>
      </c>
      <c r="M12" s="139">
        <v>7050</v>
      </c>
      <c r="N12" s="168">
        <f>+L12+J12+H12</f>
        <v>181345</v>
      </c>
      <c r="O12" s="140">
        <f>+M12+K12+I12</f>
        <v>19208</v>
      </c>
      <c r="P12" s="139">
        <f>+O12/F12</f>
        <v>240.1</v>
      </c>
      <c r="Q12" s="169">
        <f>+N12/O12</f>
        <v>9.441118284048313</v>
      </c>
      <c r="R12" s="167"/>
      <c r="S12" s="170">
        <f t="shared" si="0"/>
      </c>
      <c r="T12" s="167">
        <v>181345</v>
      </c>
      <c r="U12" s="139">
        <v>19208</v>
      </c>
      <c r="V12" s="209">
        <f>+T12/U12</f>
        <v>9.441118284048313</v>
      </c>
      <c r="W12" s="131">
        <v>1</v>
      </c>
    </row>
    <row r="13" spans="1:23" s="5" customFormat="1" ht="15.75" customHeight="1">
      <c r="A13" s="83">
        <v>9</v>
      </c>
      <c r="B13" s="208" t="s">
        <v>68</v>
      </c>
      <c r="C13" s="138">
        <v>40592</v>
      </c>
      <c r="D13" s="165" t="s">
        <v>54</v>
      </c>
      <c r="E13" s="166">
        <v>26</v>
      </c>
      <c r="F13" s="166">
        <v>26</v>
      </c>
      <c r="G13" s="166">
        <v>1</v>
      </c>
      <c r="H13" s="180">
        <v>36189</v>
      </c>
      <c r="I13" s="145">
        <v>2977</v>
      </c>
      <c r="J13" s="180">
        <v>61982.5</v>
      </c>
      <c r="K13" s="145">
        <v>4886</v>
      </c>
      <c r="L13" s="180">
        <v>60533.5</v>
      </c>
      <c r="M13" s="145">
        <v>4724</v>
      </c>
      <c r="N13" s="181">
        <f>H13+J13+L13</f>
        <v>158705</v>
      </c>
      <c r="O13" s="146">
        <f>I13+K13+M13</f>
        <v>12587</v>
      </c>
      <c r="P13" s="145">
        <f>O13/F13</f>
        <v>484.11538461538464</v>
      </c>
      <c r="Q13" s="137">
        <f>+N13/O13</f>
        <v>12.608643838881386</v>
      </c>
      <c r="R13" s="182"/>
      <c r="S13" s="170">
        <f t="shared" si="0"/>
      </c>
      <c r="T13" s="183">
        <v>158705</v>
      </c>
      <c r="U13" s="147">
        <v>12587</v>
      </c>
      <c r="V13" s="210">
        <f>T13/U13</f>
        <v>12.608643838881386</v>
      </c>
      <c r="W13" s="132"/>
    </row>
    <row r="14" spans="1:23" s="5" customFormat="1" ht="15.75" customHeight="1">
      <c r="A14" s="83">
        <v>10</v>
      </c>
      <c r="B14" s="211" t="s">
        <v>43</v>
      </c>
      <c r="C14" s="141">
        <v>40564</v>
      </c>
      <c r="D14" s="173" t="s">
        <v>23</v>
      </c>
      <c r="E14" s="174">
        <v>109</v>
      </c>
      <c r="F14" s="174">
        <v>100</v>
      </c>
      <c r="G14" s="174">
        <v>5</v>
      </c>
      <c r="H14" s="175">
        <v>12931</v>
      </c>
      <c r="I14" s="142">
        <v>1593</v>
      </c>
      <c r="J14" s="175">
        <v>56222</v>
      </c>
      <c r="K14" s="142">
        <v>5664</v>
      </c>
      <c r="L14" s="175">
        <v>67130</v>
      </c>
      <c r="M14" s="142">
        <v>6812</v>
      </c>
      <c r="N14" s="176">
        <f>+H14+J14+L14</f>
        <v>136283</v>
      </c>
      <c r="O14" s="143">
        <f>+I14+K14+M14</f>
        <v>14069</v>
      </c>
      <c r="P14" s="177">
        <f>IF(N14&lt;&gt;0,O14/F14,"")</f>
        <v>140.69</v>
      </c>
      <c r="Q14" s="135">
        <f>IF(N14&lt;&gt;0,N14/O14,"")</f>
        <v>9.68675812069088</v>
      </c>
      <c r="R14" s="175">
        <v>307183</v>
      </c>
      <c r="S14" s="170">
        <f t="shared" si="0"/>
        <v>-0.5563458915369666</v>
      </c>
      <c r="T14" s="175">
        <v>3596741</v>
      </c>
      <c r="U14" s="142">
        <v>343820</v>
      </c>
      <c r="V14" s="136">
        <f>T14/U14</f>
        <v>10.461116281775347</v>
      </c>
      <c r="W14" s="131"/>
    </row>
    <row r="15" spans="1:23" s="5" customFormat="1" ht="15.75" customHeight="1">
      <c r="A15" s="83">
        <v>11</v>
      </c>
      <c r="B15" s="213" t="s">
        <v>53</v>
      </c>
      <c r="C15" s="138">
        <v>40585</v>
      </c>
      <c r="D15" s="165" t="s">
        <v>54</v>
      </c>
      <c r="E15" s="166">
        <v>58</v>
      </c>
      <c r="F15" s="166">
        <v>58</v>
      </c>
      <c r="G15" s="166">
        <v>2</v>
      </c>
      <c r="H15" s="180">
        <v>24151.5</v>
      </c>
      <c r="I15" s="145">
        <v>2859</v>
      </c>
      <c r="J15" s="180">
        <v>43950</v>
      </c>
      <c r="K15" s="145">
        <v>4804</v>
      </c>
      <c r="L15" s="180">
        <v>48781</v>
      </c>
      <c r="M15" s="145">
        <v>5218</v>
      </c>
      <c r="N15" s="181">
        <f>H15+J15+L15</f>
        <v>116882.5</v>
      </c>
      <c r="O15" s="146">
        <f>I15+K15+M15</f>
        <v>12881</v>
      </c>
      <c r="P15" s="145">
        <f>O15/F15</f>
        <v>222.08620689655172</v>
      </c>
      <c r="Q15" s="137">
        <f>+N15/O15</f>
        <v>9.074023755919571</v>
      </c>
      <c r="R15" s="182">
        <v>119320</v>
      </c>
      <c r="S15" s="170">
        <f t="shared" si="0"/>
        <v>-0.020428260140797856</v>
      </c>
      <c r="T15" s="183">
        <v>352900.5</v>
      </c>
      <c r="U15" s="147">
        <v>38612</v>
      </c>
      <c r="V15" s="210">
        <f>T15/U15</f>
        <v>9.139658655340309</v>
      </c>
      <c r="W15" s="131"/>
    </row>
    <row r="16" spans="1:23" s="5" customFormat="1" ht="15.75" customHeight="1">
      <c r="A16" s="83">
        <v>12</v>
      </c>
      <c r="B16" s="214" t="s">
        <v>69</v>
      </c>
      <c r="C16" s="141">
        <v>40592</v>
      </c>
      <c r="D16" s="184" t="s">
        <v>13</v>
      </c>
      <c r="E16" s="185">
        <v>68</v>
      </c>
      <c r="F16" s="185">
        <v>68</v>
      </c>
      <c r="G16" s="185">
        <v>1</v>
      </c>
      <c r="H16" s="175">
        <v>14579</v>
      </c>
      <c r="I16" s="142">
        <v>1471</v>
      </c>
      <c r="J16" s="175">
        <v>29481</v>
      </c>
      <c r="K16" s="142">
        <v>2740</v>
      </c>
      <c r="L16" s="175">
        <v>36472</v>
      </c>
      <c r="M16" s="142">
        <v>3403</v>
      </c>
      <c r="N16" s="176">
        <f aca="true" t="shared" si="1" ref="N16:O18">+H16+J16+L16</f>
        <v>80532</v>
      </c>
      <c r="O16" s="143">
        <f t="shared" si="1"/>
        <v>7614</v>
      </c>
      <c r="P16" s="139">
        <f>+O16/F16</f>
        <v>111.97058823529412</v>
      </c>
      <c r="Q16" s="169">
        <f>+N16/O16</f>
        <v>10.576832151300236</v>
      </c>
      <c r="R16" s="175"/>
      <c r="S16" s="170">
        <f t="shared" si="0"/>
      </c>
      <c r="T16" s="175">
        <v>80531</v>
      </c>
      <c r="U16" s="142">
        <v>7614</v>
      </c>
      <c r="V16" s="212">
        <f>+T16/U16</f>
        <v>10.576700814289467</v>
      </c>
      <c r="W16" s="132">
        <v>1</v>
      </c>
    </row>
    <row r="17" spans="1:23" s="5" customFormat="1" ht="15.75" customHeight="1">
      <c r="A17" s="83">
        <v>13</v>
      </c>
      <c r="B17" s="214" t="s">
        <v>52</v>
      </c>
      <c r="C17" s="141">
        <v>40585</v>
      </c>
      <c r="D17" s="184" t="s">
        <v>13</v>
      </c>
      <c r="E17" s="185">
        <v>41</v>
      </c>
      <c r="F17" s="185">
        <v>41</v>
      </c>
      <c r="G17" s="185">
        <v>2</v>
      </c>
      <c r="H17" s="175">
        <v>19780</v>
      </c>
      <c r="I17" s="142">
        <v>1570</v>
      </c>
      <c r="J17" s="175">
        <v>29332</v>
      </c>
      <c r="K17" s="142">
        <v>2291</v>
      </c>
      <c r="L17" s="175">
        <v>22414</v>
      </c>
      <c r="M17" s="142">
        <v>1757</v>
      </c>
      <c r="N17" s="176">
        <f t="shared" si="1"/>
        <v>71526</v>
      </c>
      <c r="O17" s="143">
        <f t="shared" si="1"/>
        <v>5618</v>
      </c>
      <c r="P17" s="139">
        <f>+O17/F17</f>
        <v>137.02439024390245</v>
      </c>
      <c r="Q17" s="169">
        <f>+N17/O17</f>
        <v>12.731577073691705</v>
      </c>
      <c r="R17" s="175">
        <v>144993</v>
      </c>
      <c r="S17" s="170">
        <f t="shared" si="0"/>
        <v>-0.5066934265792141</v>
      </c>
      <c r="T17" s="175">
        <v>282082</v>
      </c>
      <c r="U17" s="142">
        <v>22692</v>
      </c>
      <c r="V17" s="212">
        <f>+T17/U17</f>
        <v>12.43090075797638</v>
      </c>
      <c r="W17" s="131"/>
    </row>
    <row r="18" spans="1:23" s="5" customFormat="1" ht="15.75" customHeight="1">
      <c r="A18" s="83">
        <v>14</v>
      </c>
      <c r="B18" s="214" t="s">
        <v>38</v>
      </c>
      <c r="C18" s="141">
        <v>40557</v>
      </c>
      <c r="D18" s="184" t="s">
        <v>13</v>
      </c>
      <c r="E18" s="185">
        <v>66</v>
      </c>
      <c r="F18" s="185">
        <v>65</v>
      </c>
      <c r="G18" s="185">
        <v>6</v>
      </c>
      <c r="H18" s="175">
        <v>13168</v>
      </c>
      <c r="I18" s="142">
        <v>1782</v>
      </c>
      <c r="J18" s="175">
        <v>26800</v>
      </c>
      <c r="K18" s="142">
        <v>3573</v>
      </c>
      <c r="L18" s="175">
        <v>25640</v>
      </c>
      <c r="M18" s="142">
        <v>3406</v>
      </c>
      <c r="N18" s="176">
        <f t="shared" si="1"/>
        <v>65608</v>
      </c>
      <c r="O18" s="143">
        <f t="shared" si="1"/>
        <v>8761</v>
      </c>
      <c r="P18" s="139">
        <f>+O18/F18</f>
        <v>134.7846153846154</v>
      </c>
      <c r="Q18" s="169">
        <f>+N18/O18</f>
        <v>7.488642848989842</v>
      </c>
      <c r="R18" s="175">
        <v>66103</v>
      </c>
      <c r="S18" s="170">
        <f t="shared" si="0"/>
        <v>-0.007488313692268127</v>
      </c>
      <c r="T18" s="175">
        <v>2507068</v>
      </c>
      <c r="U18" s="142">
        <v>237277</v>
      </c>
      <c r="V18" s="212">
        <f>+T18/U18</f>
        <v>10.565996704273907</v>
      </c>
      <c r="W18" s="131"/>
    </row>
    <row r="19" spans="1:23" s="5" customFormat="1" ht="15.75" customHeight="1">
      <c r="A19" s="83">
        <v>15</v>
      </c>
      <c r="B19" s="208" t="s">
        <v>47</v>
      </c>
      <c r="C19" s="138">
        <v>40571</v>
      </c>
      <c r="D19" s="165" t="s">
        <v>24</v>
      </c>
      <c r="E19" s="166">
        <v>200</v>
      </c>
      <c r="F19" s="166">
        <v>42</v>
      </c>
      <c r="G19" s="166">
        <v>4</v>
      </c>
      <c r="H19" s="167">
        <v>10687</v>
      </c>
      <c r="I19" s="139">
        <v>940</v>
      </c>
      <c r="J19" s="167">
        <v>24048</v>
      </c>
      <c r="K19" s="139">
        <v>1938</v>
      </c>
      <c r="L19" s="167">
        <v>19552</v>
      </c>
      <c r="M19" s="139">
        <v>1753</v>
      </c>
      <c r="N19" s="168">
        <f>+L19+J19+H19</f>
        <v>54287</v>
      </c>
      <c r="O19" s="140">
        <f>+M19+K19+I19</f>
        <v>4631</v>
      </c>
      <c r="P19" s="139">
        <f>+O19/F19</f>
        <v>110.26190476190476</v>
      </c>
      <c r="Q19" s="169">
        <f>+N19/O19</f>
        <v>11.7225221334485</v>
      </c>
      <c r="R19" s="167">
        <v>371975</v>
      </c>
      <c r="S19" s="170">
        <f t="shared" si="0"/>
        <v>-0.8540573963303986</v>
      </c>
      <c r="T19" s="167">
        <v>2934188</v>
      </c>
      <c r="U19" s="139">
        <v>237864</v>
      </c>
      <c r="V19" s="209">
        <f>+T19/U19</f>
        <v>12.335569905492214</v>
      </c>
      <c r="W19" s="132"/>
    </row>
    <row r="20" spans="1:23" s="5" customFormat="1" ht="15.75" customHeight="1">
      <c r="A20" s="83">
        <v>16</v>
      </c>
      <c r="B20" s="208" t="s">
        <v>48</v>
      </c>
      <c r="C20" s="138">
        <v>40571</v>
      </c>
      <c r="D20" s="165" t="s">
        <v>42</v>
      </c>
      <c r="E20" s="166">
        <v>20</v>
      </c>
      <c r="F20" s="166">
        <v>20</v>
      </c>
      <c r="G20" s="166">
        <v>4</v>
      </c>
      <c r="H20" s="186">
        <v>10849</v>
      </c>
      <c r="I20" s="148">
        <v>926</v>
      </c>
      <c r="J20" s="186">
        <v>16682</v>
      </c>
      <c r="K20" s="148">
        <v>1416</v>
      </c>
      <c r="L20" s="186">
        <v>16122</v>
      </c>
      <c r="M20" s="148">
        <v>2002</v>
      </c>
      <c r="N20" s="187">
        <v>43653</v>
      </c>
      <c r="O20" s="149">
        <v>4344</v>
      </c>
      <c r="P20" s="188">
        <v>217.2</v>
      </c>
      <c r="Q20" s="189">
        <v>10.04903314917127</v>
      </c>
      <c r="R20" s="190">
        <v>85012</v>
      </c>
      <c r="S20" s="170">
        <f t="shared" si="0"/>
        <v>-0.48650778713593373</v>
      </c>
      <c r="T20" s="190">
        <v>697490</v>
      </c>
      <c r="U20" s="150">
        <v>55471</v>
      </c>
      <c r="V20" s="215">
        <v>12.573957563411513</v>
      </c>
      <c r="W20" s="132">
        <v>1</v>
      </c>
    </row>
    <row r="21" spans="1:23" s="5" customFormat="1" ht="15.75" customHeight="1">
      <c r="A21" s="83">
        <v>17</v>
      </c>
      <c r="B21" s="208" t="s">
        <v>36</v>
      </c>
      <c r="C21" s="138">
        <v>40550</v>
      </c>
      <c r="D21" s="165" t="s">
        <v>22</v>
      </c>
      <c r="E21" s="166">
        <v>243</v>
      </c>
      <c r="F21" s="166">
        <v>31</v>
      </c>
      <c r="G21" s="166">
        <v>7</v>
      </c>
      <c r="H21" s="167">
        <v>8172.5</v>
      </c>
      <c r="I21" s="139">
        <v>1378</v>
      </c>
      <c r="J21" s="167">
        <v>10409.5</v>
      </c>
      <c r="K21" s="139">
        <v>1693</v>
      </c>
      <c r="L21" s="167">
        <v>12533</v>
      </c>
      <c r="M21" s="139">
        <v>2120</v>
      </c>
      <c r="N21" s="168">
        <f>SUM(H21+J21+L21)</f>
        <v>31115</v>
      </c>
      <c r="O21" s="140">
        <f>SUM(I21+K21+M21)</f>
        <v>5191</v>
      </c>
      <c r="P21" s="171">
        <f>IF(N21&lt;&gt;0,O21/F21,"")</f>
        <v>167.4516129032258</v>
      </c>
      <c r="Q21" s="172">
        <v>0</v>
      </c>
      <c r="R21" s="167">
        <v>53717</v>
      </c>
      <c r="S21" s="170">
        <f t="shared" si="0"/>
        <v>-0.4207606530521064</v>
      </c>
      <c r="T21" s="167">
        <v>7237499.5</v>
      </c>
      <c r="U21" s="139">
        <v>940165</v>
      </c>
      <c r="V21" s="210">
        <f>T21/U21</f>
        <v>7.698116288098365</v>
      </c>
      <c r="W21" s="132"/>
    </row>
    <row r="22" spans="1:23" s="5" customFormat="1" ht="15.75" customHeight="1">
      <c r="A22" s="83">
        <v>18</v>
      </c>
      <c r="B22" s="208" t="s">
        <v>29</v>
      </c>
      <c r="C22" s="138">
        <v>40536</v>
      </c>
      <c r="D22" s="165" t="s">
        <v>24</v>
      </c>
      <c r="E22" s="166">
        <v>112</v>
      </c>
      <c r="F22" s="166">
        <v>21</v>
      </c>
      <c r="G22" s="166">
        <v>9</v>
      </c>
      <c r="H22" s="167">
        <v>1057</v>
      </c>
      <c r="I22" s="139">
        <v>122</v>
      </c>
      <c r="J22" s="167">
        <v>8016</v>
      </c>
      <c r="K22" s="139">
        <v>746</v>
      </c>
      <c r="L22" s="167">
        <v>10642</v>
      </c>
      <c r="M22" s="139">
        <v>924</v>
      </c>
      <c r="N22" s="168">
        <f>+L22+J22+H22</f>
        <v>19715</v>
      </c>
      <c r="O22" s="140">
        <f>+M22+K22+I22</f>
        <v>1792</v>
      </c>
      <c r="P22" s="139">
        <f>+O22/F22</f>
        <v>85.33333333333333</v>
      </c>
      <c r="Q22" s="169">
        <f aca="true" t="shared" si="2" ref="Q22:Q27">+N22/O22</f>
        <v>11.001674107142858</v>
      </c>
      <c r="R22" s="167">
        <v>115333</v>
      </c>
      <c r="S22" s="170">
        <f t="shared" si="0"/>
        <v>-0.8290601995959526</v>
      </c>
      <c r="T22" s="167">
        <v>2720099</v>
      </c>
      <c r="U22" s="139">
        <v>239805</v>
      </c>
      <c r="V22" s="209">
        <f>+T22/U22</f>
        <v>11.342961989950167</v>
      </c>
      <c r="W22" s="131"/>
    </row>
    <row r="23" spans="1:23" s="5" customFormat="1" ht="15.75" customHeight="1">
      <c r="A23" s="83">
        <v>19</v>
      </c>
      <c r="B23" s="208" t="s">
        <v>70</v>
      </c>
      <c r="C23" s="138">
        <v>40564</v>
      </c>
      <c r="D23" s="165" t="s">
        <v>54</v>
      </c>
      <c r="E23" s="166">
        <v>160</v>
      </c>
      <c r="F23" s="166">
        <v>38</v>
      </c>
      <c r="G23" s="166">
        <v>5</v>
      </c>
      <c r="H23" s="180">
        <v>3033.5</v>
      </c>
      <c r="I23" s="145">
        <v>515</v>
      </c>
      <c r="J23" s="180">
        <v>4882</v>
      </c>
      <c r="K23" s="145">
        <v>815</v>
      </c>
      <c r="L23" s="180">
        <v>5517</v>
      </c>
      <c r="M23" s="145">
        <v>910</v>
      </c>
      <c r="N23" s="181">
        <f>H23+J23+L23</f>
        <v>13432.5</v>
      </c>
      <c r="O23" s="146">
        <f>I23+K23+M23</f>
        <v>2240</v>
      </c>
      <c r="P23" s="145">
        <f>O23/F23</f>
        <v>58.94736842105263</v>
      </c>
      <c r="Q23" s="137">
        <f t="shared" si="2"/>
        <v>5.996651785714286</v>
      </c>
      <c r="R23" s="182">
        <v>27945.5</v>
      </c>
      <c r="S23" s="170">
        <f t="shared" si="0"/>
        <v>-0.5193322717432145</v>
      </c>
      <c r="T23" s="183">
        <v>1675779.5</v>
      </c>
      <c r="U23" s="147">
        <v>224972</v>
      </c>
      <c r="V23" s="210">
        <f>T23/U23</f>
        <v>7.448835855128638</v>
      </c>
      <c r="W23" s="131">
        <v>1</v>
      </c>
    </row>
    <row r="24" spans="1:23" s="5" customFormat="1" ht="15.75" customHeight="1">
      <c r="A24" s="83">
        <v>20</v>
      </c>
      <c r="B24" s="213" t="s">
        <v>39</v>
      </c>
      <c r="C24" s="138">
        <v>40557</v>
      </c>
      <c r="D24" s="165" t="s">
        <v>54</v>
      </c>
      <c r="E24" s="166">
        <v>50</v>
      </c>
      <c r="F24" s="166">
        <v>20</v>
      </c>
      <c r="G24" s="166">
        <v>6</v>
      </c>
      <c r="H24" s="180">
        <v>2883.5</v>
      </c>
      <c r="I24" s="145">
        <v>478</v>
      </c>
      <c r="J24" s="180">
        <v>4536</v>
      </c>
      <c r="K24" s="145">
        <v>688</v>
      </c>
      <c r="L24" s="180">
        <v>4476</v>
      </c>
      <c r="M24" s="145">
        <v>691</v>
      </c>
      <c r="N24" s="181">
        <f>H24+J24+L24</f>
        <v>11895.5</v>
      </c>
      <c r="O24" s="146">
        <f>I24+K24+M24</f>
        <v>1857</v>
      </c>
      <c r="P24" s="145">
        <f>O24/F24</f>
        <v>92.85</v>
      </c>
      <c r="Q24" s="137">
        <f t="shared" si="2"/>
        <v>6.405761981690899</v>
      </c>
      <c r="R24" s="182">
        <v>15528.5</v>
      </c>
      <c r="S24" s="170">
        <f t="shared" si="0"/>
        <v>-0.23395691792510545</v>
      </c>
      <c r="T24" s="183">
        <v>1250586.5</v>
      </c>
      <c r="U24" s="147">
        <v>102494</v>
      </c>
      <c r="V24" s="210">
        <f>T24/U24</f>
        <v>12.201558139988682</v>
      </c>
      <c r="W24" s="131"/>
    </row>
    <row r="25" spans="1:23" s="5" customFormat="1" ht="15.75" customHeight="1">
      <c r="A25" s="83">
        <v>21</v>
      </c>
      <c r="B25" s="208" t="s">
        <v>55</v>
      </c>
      <c r="C25" s="138">
        <v>40585</v>
      </c>
      <c r="D25" s="165" t="s">
        <v>24</v>
      </c>
      <c r="E25" s="166">
        <v>13</v>
      </c>
      <c r="F25" s="166">
        <v>13</v>
      </c>
      <c r="G25" s="166">
        <v>2</v>
      </c>
      <c r="H25" s="167">
        <v>1918</v>
      </c>
      <c r="I25" s="139">
        <v>168</v>
      </c>
      <c r="J25" s="167">
        <v>3282</v>
      </c>
      <c r="K25" s="139">
        <v>264</v>
      </c>
      <c r="L25" s="167">
        <v>3425</v>
      </c>
      <c r="M25" s="139">
        <v>280</v>
      </c>
      <c r="N25" s="168">
        <f>+L25+J25+H25</f>
        <v>8625</v>
      </c>
      <c r="O25" s="140">
        <f>+M25+K25+I25</f>
        <v>712</v>
      </c>
      <c r="P25" s="139">
        <f>+O25/F25</f>
        <v>54.76923076923077</v>
      </c>
      <c r="Q25" s="169">
        <f t="shared" si="2"/>
        <v>12.11376404494382</v>
      </c>
      <c r="R25" s="167">
        <v>34823</v>
      </c>
      <c r="S25" s="170">
        <f t="shared" si="0"/>
        <v>-0.7523188697125464</v>
      </c>
      <c r="T25" s="167">
        <v>55312</v>
      </c>
      <c r="U25" s="139">
        <v>4175</v>
      </c>
      <c r="V25" s="209">
        <f>+T25/U25</f>
        <v>13.248383233532934</v>
      </c>
      <c r="W25" s="131"/>
    </row>
    <row r="26" spans="1:23" s="5" customFormat="1" ht="15.75" customHeight="1">
      <c r="A26" s="83">
        <v>22</v>
      </c>
      <c r="B26" s="208" t="s">
        <v>20</v>
      </c>
      <c r="C26" s="138">
        <v>40515</v>
      </c>
      <c r="D26" s="165" t="s">
        <v>54</v>
      </c>
      <c r="E26" s="166">
        <v>62</v>
      </c>
      <c r="F26" s="166">
        <v>17</v>
      </c>
      <c r="G26" s="166">
        <v>12</v>
      </c>
      <c r="H26" s="180">
        <v>642</v>
      </c>
      <c r="I26" s="145">
        <v>116</v>
      </c>
      <c r="J26" s="180">
        <v>2991.5</v>
      </c>
      <c r="K26" s="145">
        <v>433</v>
      </c>
      <c r="L26" s="180">
        <v>3478</v>
      </c>
      <c r="M26" s="145">
        <v>509</v>
      </c>
      <c r="N26" s="181">
        <f>H26+J26+L26</f>
        <v>7111.5</v>
      </c>
      <c r="O26" s="146">
        <f>I26+K26+M26</f>
        <v>1058</v>
      </c>
      <c r="P26" s="145">
        <f>O26/F26</f>
        <v>62.23529411764706</v>
      </c>
      <c r="Q26" s="137">
        <f t="shared" si="2"/>
        <v>6.7216446124763705</v>
      </c>
      <c r="R26" s="182">
        <v>20894.5</v>
      </c>
      <c r="S26" s="170">
        <f t="shared" si="0"/>
        <v>-0.6596472755988418</v>
      </c>
      <c r="T26" s="183">
        <v>986900.5</v>
      </c>
      <c r="U26" s="147">
        <v>119441</v>
      </c>
      <c r="V26" s="210">
        <f>T26/U26</f>
        <v>8.262661062784137</v>
      </c>
      <c r="W26" s="131">
        <v>1</v>
      </c>
    </row>
    <row r="27" spans="1:23" s="5" customFormat="1" ht="15.75" customHeight="1">
      <c r="A27" s="83">
        <v>23</v>
      </c>
      <c r="B27" s="216" t="s">
        <v>44</v>
      </c>
      <c r="C27" s="138">
        <v>40557</v>
      </c>
      <c r="D27" s="165" t="s">
        <v>24</v>
      </c>
      <c r="E27" s="166">
        <v>129</v>
      </c>
      <c r="F27" s="166">
        <v>15</v>
      </c>
      <c r="G27" s="166">
        <v>6</v>
      </c>
      <c r="H27" s="167">
        <v>944</v>
      </c>
      <c r="I27" s="139">
        <v>138</v>
      </c>
      <c r="J27" s="167">
        <v>2443</v>
      </c>
      <c r="K27" s="139">
        <v>323</v>
      </c>
      <c r="L27" s="167">
        <v>2888</v>
      </c>
      <c r="M27" s="139">
        <v>390</v>
      </c>
      <c r="N27" s="168">
        <f>+L27+J27+H27</f>
        <v>6275</v>
      </c>
      <c r="O27" s="140">
        <f>+M27+K27+I27</f>
        <v>851</v>
      </c>
      <c r="P27" s="139">
        <f>+O27/F27</f>
        <v>56.733333333333334</v>
      </c>
      <c r="Q27" s="169">
        <f t="shared" si="2"/>
        <v>7.373678025851939</v>
      </c>
      <c r="R27" s="167">
        <v>14164</v>
      </c>
      <c r="S27" s="170">
        <f t="shared" si="0"/>
        <v>-0.5569754306693024</v>
      </c>
      <c r="T27" s="167">
        <v>1357402</v>
      </c>
      <c r="U27" s="139">
        <v>118360</v>
      </c>
      <c r="V27" s="209">
        <f>+T27/U27</f>
        <v>11.468418384589388</v>
      </c>
      <c r="W27" s="131"/>
    </row>
    <row r="28" spans="1:23" s="5" customFormat="1" ht="15.75" customHeight="1">
      <c r="A28" s="83">
        <v>24</v>
      </c>
      <c r="B28" s="211" t="s">
        <v>45</v>
      </c>
      <c r="C28" s="141">
        <v>40564</v>
      </c>
      <c r="D28" s="173" t="s">
        <v>8</v>
      </c>
      <c r="E28" s="174">
        <v>100</v>
      </c>
      <c r="F28" s="174">
        <v>12</v>
      </c>
      <c r="G28" s="174">
        <v>5</v>
      </c>
      <c r="H28" s="191">
        <v>955.5</v>
      </c>
      <c r="I28" s="151">
        <v>180</v>
      </c>
      <c r="J28" s="191">
        <v>1532</v>
      </c>
      <c r="K28" s="151">
        <v>274</v>
      </c>
      <c r="L28" s="191">
        <v>1965</v>
      </c>
      <c r="M28" s="151">
        <v>326</v>
      </c>
      <c r="N28" s="192">
        <v>4452.5</v>
      </c>
      <c r="O28" s="152">
        <v>780</v>
      </c>
      <c r="P28" s="171">
        <f>IF(N28&lt;&gt;0,O28/F28,"")</f>
        <v>65</v>
      </c>
      <c r="Q28" s="178">
        <f>IF(N28&lt;&gt;0,N28/O28,"")</f>
        <v>5.708333333333333</v>
      </c>
      <c r="R28" s="191">
        <v>3588</v>
      </c>
      <c r="S28" s="170">
        <f t="shared" si="0"/>
        <v>0.24094202898550723</v>
      </c>
      <c r="T28" s="193">
        <v>492918</v>
      </c>
      <c r="U28" s="144">
        <v>58871</v>
      </c>
      <c r="V28" s="217">
        <f>IF(T28&lt;&gt;0,T28/U28,"")</f>
        <v>8.37284911076761</v>
      </c>
      <c r="W28" s="131"/>
    </row>
    <row r="29" spans="1:23" s="5" customFormat="1" ht="15.75" customHeight="1">
      <c r="A29" s="83">
        <v>25</v>
      </c>
      <c r="B29" s="211" t="s">
        <v>19</v>
      </c>
      <c r="C29" s="141">
        <v>40515</v>
      </c>
      <c r="D29" s="173" t="s">
        <v>23</v>
      </c>
      <c r="E29" s="174">
        <v>337</v>
      </c>
      <c r="F29" s="174">
        <v>3</v>
      </c>
      <c r="G29" s="174">
        <v>12</v>
      </c>
      <c r="H29" s="175">
        <v>809</v>
      </c>
      <c r="I29" s="142">
        <v>159</v>
      </c>
      <c r="J29" s="175">
        <v>1178</v>
      </c>
      <c r="K29" s="142">
        <v>231</v>
      </c>
      <c r="L29" s="175">
        <v>1873</v>
      </c>
      <c r="M29" s="142">
        <v>369</v>
      </c>
      <c r="N29" s="176">
        <f>+H29+J29+L29</f>
        <v>3860</v>
      </c>
      <c r="O29" s="143">
        <f>+I29+K29+M29</f>
        <v>759</v>
      </c>
      <c r="P29" s="177">
        <f>IF(N29&lt;&gt;0,O29/F29,"")</f>
        <v>253</v>
      </c>
      <c r="Q29" s="135">
        <f>IF(N29&lt;&gt;0,N29/O29,"")</f>
        <v>5.085638998682477</v>
      </c>
      <c r="R29" s="175">
        <v>372</v>
      </c>
      <c r="S29" s="170">
        <f t="shared" si="0"/>
        <v>9.376344086021506</v>
      </c>
      <c r="T29" s="175">
        <v>19632952</v>
      </c>
      <c r="U29" s="142">
        <v>2094786</v>
      </c>
      <c r="V29" s="136">
        <f>T29/U29</f>
        <v>9.37229483107105</v>
      </c>
      <c r="W29" s="131"/>
    </row>
    <row r="30" spans="1:23" s="5" customFormat="1" ht="15.75" customHeight="1">
      <c r="A30" s="83">
        <v>26</v>
      </c>
      <c r="B30" s="208" t="s">
        <v>71</v>
      </c>
      <c r="C30" s="138">
        <v>40529</v>
      </c>
      <c r="D30" s="165" t="s">
        <v>54</v>
      </c>
      <c r="E30" s="166">
        <v>147</v>
      </c>
      <c r="F30" s="166">
        <v>7</v>
      </c>
      <c r="G30" s="166">
        <v>10</v>
      </c>
      <c r="H30" s="180">
        <v>870</v>
      </c>
      <c r="I30" s="145">
        <v>245</v>
      </c>
      <c r="J30" s="180">
        <v>1507.5</v>
      </c>
      <c r="K30" s="145">
        <v>340</v>
      </c>
      <c r="L30" s="180">
        <v>1245</v>
      </c>
      <c r="M30" s="145">
        <v>298</v>
      </c>
      <c r="N30" s="181">
        <f>H30+J30+L30</f>
        <v>3622.5</v>
      </c>
      <c r="O30" s="146">
        <f>I30+K30+M30</f>
        <v>883</v>
      </c>
      <c r="P30" s="145">
        <f>O30/F30</f>
        <v>126.14285714285714</v>
      </c>
      <c r="Q30" s="137">
        <f>+N30/O30</f>
        <v>4.102491506228765</v>
      </c>
      <c r="R30" s="182"/>
      <c r="S30" s="170">
        <f t="shared" si="0"/>
      </c>
      <c r="T30" s="183">
        <v>2010029.5</v>
      </c>
      <c r="U30" s="147">
        <v>241779</v>
      </c>
      <c r="V30" s="210">
        <f>T30/U30</f>
        <v>8.31349910455416</v>
      </c>
      <c r="W30" s="131"/>
    </row>
    <row r="31" spans="1:23" s="5" customFormat="1" ht="15.75" customHeight="1">
      <c r="A31" s="83">
        <v>27</v>
      </c>
      <c r="B31" s="214" t="s">
        <v>10</v>
      </c>
      <c r="C31" s="141">
        <v>40522</v>
      </c>
      <c r="D31" s="184" t="s">
        <v>13</v>
      </c>
      <c r="E31" s="185">
        <v>110</v>
      </c>
      <c r="F31" s="185">
        <v>9</v>
      </c>
      <c r="G31" s="185">
        <v>11</v>
      </c>
      <c r="H31" s="175">
        <v>486</v>
      </c>
      <c r="I31" s="142">
        <v>74</v>
      </c>
      <c r="J31" s="175">
        <v>1043</v>
      </c>
      <c r="K31" s="142">
        <v>165</v>
      </c>
      <c r="L31" s="175">
        <v>1114</v>
      </c>
      <c r="M31" s="142">
        <v>176</v>
      </c>
      <c r="N31" s="176">
        <f>+H31+J31+L31</f>
        <v>2643</v>
      </c>
      <c r="O31" s="143">
        <f>+I31+K31+M31</f>
        <v>415</v>
      </c>
      <c r="P31" s="139">
        <f>+O31/F31</f>
        <v>46.111111111111114</v>
      </c>
      <c r="Q31" s="169">
        <f>+N31/O31</f>
        <v>6.36867469879518</v>
      </c>
      <c r="R31" s="175">
        <v>2197</v>
      </c>
      <c r="S31" s="170">
        <f t="shared" si="0"/>
        <v>0.20300409649522075</v>
      </c>
      <c r="T31" s="175">
        <v>5010762</v>
      </c>
      <c r="U31" s="142">
        <v>476522</v>
      </c>
      <c r="V31" s="212">
        <f>+T31/U31</f>
        <v>10.51527946243825</v>
      </c>
      <c r="W31" s="131"/>
    </row>
    <row r="32" spans="1:23" s="5" customFormat="1" ht="15.75" customHeight="1">
      <c r="A32" s="83">
        <v>28</v>
      </c>
      <c r="B32" s="213" t="s">
        <v>82</v>
      </c>
      <c r="C32" s="138">
        <v>40522</v>
      </c>
      <c r="D32" s="165" t="s">
        <v>54</v>
      </c>
      <c r="E32" s="166">
        <v>127</v>
      </c>
      <c r="F32" s="166">
        <v>10</v>
      </c>
      <c r="G32" s="166">
        <v>11</v>
      </c>
      <c r="H32" s="180">
        <v>508.5</v>
      </c>
      <c r="I32" s="145">
        <v>130</v>
      </c>
      <c r="J32" s="180">
        <v>1191</v>
      </c>
      <c r="K32" s="145">
        <v>241</v>
      </c>
      <c r="L32" s="180">
        <v>920</v>
      </c>
      <c r="M32" s="145">
        <v>194</v>
      </c>
      <c r="N32" s="181">
        <f>H32+J32+L32</f>
        <v>2619.5</v>
      </c>
      <c r="O32" s="146">
        <f>I32+K32+M32</f>
        <v>565</v>
      </c>
      <c r="P32" s="145">
        <f>O32/F32</f>
        <v>56.5</v>
      </c>
      <c r="Q32" s="137">
        <f>+N32/O32</f>
        <v>4.636283185840708</v>
      </c>
      <c r="R32" s="182">
        <v>2426.5</v>
      </c>
      <c r="S32" s="170">
        <f t="shared" si="0"/>
        <v>0.0795384298372141</v>
      </c>
      <c r="T32" s="183">
        <v>2437906</v>
      </c>
      <c r="U32" s="147">
        <v>229750</v>
      </c>
      <c r="V32" s="210">
        <f>T32/U32</f>
        <v>10.61112513601741</v>
      </c>
      <c r="W32" s="131"/>
    </row>
    <row r="33" spans="1:23" s="5" customFormat="1" ht="15.75" customHeight="1">
      <c r="A33" s="83">
        <v>29</v>
      </c>
      <c r="B33" s="211" t="s">
        <v>46</v>
      </c>
      <c r="C33" s="141">
        <v>40536</v>
      </c>
      <c r="D33" s="173" t="s">
        <v>23</v>
      </c>
      <c r="E33" s="174">
        <v>48</v>
      </c>
      <c r="F33" s="174">
        <v>4</v>
      </c>
      <c r="G33" s="174">
        <v>9</v>
      </c>
      <c r="H33" s="175">
        <v>484</v>
      </c>
      <c r="I33" s="142">
        <v>69</v>
      </c>
      <c r="J33" s="175">
        <v>811</v>
      </c>
      <c r="K33" s="142">
        <v>117</v>
      </c>
      <c r="L33" s="175">
        <v>1254</v>
      </c>
      <c r="M33" s="142">
        <v>180</v>
      </c>
      <c r="N33" s="176">
        <f>+H33+J33+L33</f>
        <v>2549</v>
      </c>
      <c r="O33" s="143">
        <f>+I33+K33+M33</f>
        <v>366</v>
      </c>
      <c r="P33" s="177">
        <f>IF(N33&lt;&gt;0,O33/F33,"")</f>
        <v>91.5</v>
      </c>
      <c r="Q33" s="135">
        <f>IF(N33&lt;&gt;0,N33/O33,"")</f>
        <v>6.96448087431694</v>
      </c>
      <c r="R33" s="175">
        <v>1780</v>
      </c>
      <c r="S33" s="170">
        <f t="shared" si="0"/>
        <v>0.43202247191011234</v>
      </c>
      <c r="T33" s="175">
        <v>701835</v>
      </c>
      <c r="U33" s="142">
        <v>62659</v>
      </c>
      <c r="V33" s="136">
        <f>T33/U33</f>
        <v>11.200864999441421</v>
      </c>
      <c r="W33" s="131"/>
    </row>
    <row r="34" spans="1:23" s="5" customFormat="1" ht="15.75" customHeight="1">
      <c r="A34" s="83">
        <v>30</v>
      </c>
      <c r="B34" s="214" t="s">
        <v>40</v>
      </c>
      <c r="C34" s="141">
        <v>40557</v>
      </c>
      <c r="D34" s="184" t="s">
        <v>13</v>
      </c>
      <c r="E34" s="185">
        <v>66</v>
      </c>
      <c r="F34" s="185">
        <v>9</v>
      </c>
      <c r="G34" s="185">
        <v>5</v>
      </c>
      <c r="H34" s="175">
        <v>648</v>
      </c>
      <c r="I34" s="142">
        <v>115</v>
      </c>
      <c r="J34" s="175">
        <v>636</v>
      </c>
      <c r="K34" s="142">
        <v>98</v>
      </c>
      <c r="L34" s="175">
        <v>1073</v>
      </c>
      <c r="M34" s="142">
        <v>150</v>
      </c>
      <c r="N34" s="176">
        <f>+H34+J34+L34</f>
        <v>2357</v>
      </c>
      <c r="O34" s="143">
        <f>+I34+K34+M34</f>
        <v>363</v>
      </c>
      <c r="P34" s="139">
        <f>+O34/F34</f>
        <v>40.333333333333336</v>
      </c>
      <c r="Q34" s="169">
        <f>+N34/O34</f>
        <v>6.493112947658402</v>
      </c>
      <c r="R34" s="175">
        <v>2721</v>
      </c>
      <c r="S34" s="170">
        <f t="shared" si="0"/>
        <v>-0.13377434766629914</v>
      </c>
      <c r="T34" s="175">
        <v>200769</v>
      </c>
      <c r="U34" s="142">
        <v>23518</v>
      </c>
      <c r="V34" s="212">
        <f>+T34/U34</f>
        <v>8.536822859086657</v>
      </c>
      <c r="W34" s="131"/>
    </row>
    <row r="35" spans="1:23" s="5" customFormat="1" ht="15.75" customHeight="1">
      <c r="A35" s="83">
        <v>31</v>
      </c>
      <c r="B35" s="208" t="s">
        <v>72</v>
      </c>
      <c r="C35" s="138">
        <v>40592</v>
      </c>
      <c r="D35" s="165" t="s">
        <v>33</v>
      </c>
      <c r="E35" s="166">
        <v>3</v>
      </c>
      <c r="F35" s="166">
        <v>3</v>
      </c>
      <c r="G35" s="166">
        <v>1</v>
      </c>
      <c r="H35" s="167">
        <v>618</v>
      </c>
      <c r="I35" s="139">
        <v>87</v>
      </c>
      <c r="J35" s="167">
        <v>687</v>
      </c>
      <c r="K35" s="139">
        <v>96</v>
      </c>
      <c r="L35" s="167">
        <v>889</v>
      </c>
      <c r="M35" s="139">
        <v>122</v>
      </c>
      <c r="N35" s="168">
        <f>H35+J35+L35</f>
        <v>2194</v>
      </c>
      <c r="O35" s="140">
        <f>I35+K35+M35</f>
        <v>305</v>
      </c>
      <c r="P35" s="177">
        <f>O35/F35</f>
        <v>101.66666666666667</v>
      </c>
      <c r="Q35" s="135">
        <f>N35/O35</f>
        <v>7.19344262295082</v>
      </c>
      <c r="R35" s="167"/>
      <c r="S35" s="170">
        <f t="shared" si="0"/>
      </c>
      <c r="T35" s="167">
        <v>2194</v>
      </c>
      <c r="U35" s="139">
        <v>305</v>
      </c>
      <c r="V35" s="210">
        <f>T35/U35</f>
        <v>7.19344262295082</v>
      </c>
      <c r="W35" s="131"/>
    </row>
    <row r="36" spans="1:23" s="5" customFormat="1" ht="15.75" customHeight="1">
      <c r="A36" s="83">
        <v>32</v>
      </c>
      <c r="B36" s="211" t="s">
        <v>63</v>
      </c>
      <c r="C36" s="141">
        <v>40908</v>
      </c>
      <c r="D36" s="173" t="s">
        <v>8</v>
      </c>
      <c r="E36" s="174">
        <v>20</v>
      </c>
      <c r="F36" s="174">
        <v>9</v>
      </c>
      <c r="G36" s="174">
        <v>6</v>
      </c>
      <c r="H36" s="175">
        <v>399</v>
      </c>
      <c r="I36" s="142">
        <v>54</v>
      </c>
      <c r="J36" s="175">
        <v>965</v>
      </c>
      <c r="K36" s="142">
        <v>127</v>
      </c>
      <c r="L36" s="175">
        <v>739</v>
      </c>
      <c r="M36" s="142">
        <v>94</v>
      </c>
      <c r="N36" s="176">
        <v>2103</v>
      </c>
      <c r="O36" s="143">
        <v>275</v>
      </c>
      <c r="P36" s="171">
        <f>IF(N36&lt;&gt;0,O36/F36,"")</f>
        <v>30.555555555555557</v>
      </c>
      <c r="Q36" s="135">
        <f>IF(N36&lt;&gt;0,N36/O36,"")</f>
        <v>7.647272727272727</v>
      </c>
      <c r="R36" s="175">
        <v>264</v>
      </c>
      <c r="S36" s="170">
        <f t="shared" si="0"/>
        <v>6.965909090909091</v>
      </c>
      <c r="T36" s="179">
        <v>92355</v>
      </c>
      <c r="U36" s="144">
        <v>9603</v>
      </c>
      <c r="V36" s="212">
        <v>9.183331551945276</v>
      </c>
      <c r="W36" s="131"/>
    </row>
    <row r="37" spans="1:23" s="5" customFormat="1" ht="15.75" customHeight="1">
      <c r="A37" s="83">
        <v>33</v>
      </c>
      <c r="B37" s="208" t="s">
        <v>41</v>
      </c>
      <c r="C37" s="153">
        <v>40557</v>
      </c>
      <c r="D37" s="194" t="s">
        <v>73</v>
      </c>
      <c r="E37" s="195">
        <v>7</v>
      </c>
      <c r="F37" s="195">
        <v>5</v>
      </c>
      <c r="G37" s="195">
        <v>6</v>
      </c>
      <c r="H37" s="196">
        <v>545</v>
      </c>
      <c r="I37" s="154">
        <v>90</v>
      </c>
      <c r="J37" s="196">
        <v>704</v>
      </c>
      <c r="K37" s="154">
        <v>113</v>
      </c>
      <c r="L37" s="196">
        <v>677</v>
      </c>
      <c r="M37" s="154">
        <v>109</v>
      </c>
      <c r="N37" s="197">
        <f>SUM(H37+J37+L37)</f>
        <v>1926</v>
      </c>
      <c r="O37" s="155">
        <f>SUM(I37+K37+M37)</f>
        <v>312</v>
      </c>
      <c r="P37" s="171">
        <f>IF(N37&lt;&gt;0,O37/F37,"")</f>
        <v>62.4</v>
      </c>
      <c r="Q37" s="198">
        <f>N37/O37</f>
        <v>6.173076923076923</v>
      </c>
      <c r="R37" s="196">
        <v>2040.5</v>
      </c>
      <c r="S37" s="170">
        <f aca="true" t="shared" si="3" ref="S37:S54">IF(R37&lt;&gt;0,-(R37-N37)/R37,"")</f>
        <v>-0.056113697623131585</v>
      </c>
      <c r="T37" s="196">
        <v>92921</v>
      </c>
      <c r="U37" s="154">
        <v>6667</v>
      </c>
      <c r="V37" s="218">
        <f>T37/U37</f>
        <v>13.937453127343632</v>
      </c>
      <c r="W37" s="131"/>
    </row>
    <row r="38" spans="1:23" s="5" customFormat="1" ht="15.75" customHeight="1">
      <c r="A38" s="83">
        <v>34</v>
      </c>
      <c r="B38" s="214" t="s">
        <v>62</v>
      </c>
      <c r="C38" s="141">
        <v>40480</v>
      </c>
      <c r="D38" s="184" t="s">
        <v>13</v>
      </c>
      <c r="E38" s="185">
        <v>21</v>
      </c>
      <c r="F38" s="185">
        <v>3</v>
      </c>
      <c r="G38" s="185">
        <v>13</v>
      </c>
      <c r="H38" s="175">
        <v>332</v>
      </c>
      <c r="I38" s="142">
        <v>61</v>
      </c>
      <c r="J38" s="175">
        <v>585</v>
      </c>
      <c r="K38" s="142">
        <v>105</v>
      </c>
      <c r="L38" s="175">
        <v>751</v>
      </c>
      <c r="M38" s="142">
        <v>132</v>
      </c>
      <c r="N38" s="176">
        <f>+H38+J38+L38</f>
        <v>1668</v>
      </c>
      <c r="O38" s="143">
        <f>+I38+K38+M38</f>
        <v>298</v>
      </c>
      <c r="P38" s="139">
        <f>+O38/F38</f>
        <v>99.33333333333333</v>
      </c>
      <c r="Q38" s="169">
        <f>+N38/O38</f>
        <v>5.597315436241611</v>
      </c>
      <c r="R38" s="175">
        <v>512</v>
      </c>
      <c r="S38" s="170">
        <f t="shared" si="3"/>
        <v>2.2578125</v>
      </c>
      <c r="T38" s="175">
        <v>300770</v>
      </c>
      <c r="U38" s="142">
        <v>27335</v>
      </c>
      <c r="V38" s="212">
        <f>+T38/U38</f>
        <v>11.003109566489849</v>
      </c>
      <c r="W38" s="131"/>
    </row>
    <row r="39" spans="1:23" s="5" customFormat="1" ht="15.75" customHeight="1">
      <c r="A39" s="83">
        <v>35</v>
      </c>
      <c r="B39" s="211" t="s">
        <v>74</v>
      </c>
      <c r="C39" s="141">
        <v>40494</v>
      </c>
      <c r="D39" s="173" t="s">
        <v>23</v>
      </c>
      <c r="E39" s="174">
        <v>144</v>
      </c>
      <c r="F39" s="174">
        <v>1</v>
      </c>
      <c r="G39" s="174">
        <v>13</v>
      </c>
      <c r="H39" s="175">
        <v>378</v>
      </c>
      <c r="I39" s="142">
        <v>92</v>
      </c>
      <c r="J39" s="175">
        <v>344</v>
      </c>
      <c r="K39" s="142">
        <v>85</v>
      </c>
      <c r="L39" s="175">
        <v>296</v>
      </c>
      <c r="M39" s="142">
        <v>72</v>
      </c>
      <c r="N39" s="176">
        <f>+H39+J39+L39</f>
        <v>1018</v>
      </c>
      <c r="O39" s="143">
        <f>+I39+K39+M39</f>
        <v>249</v>
      </c>
      <c r="P39" s="177">
        <f>IF(N39&lt;&gt;0,O39/F39,"")</f>
        <v>249</v>
      </c>
      <c r="Q39" s="135">
        <f>IF(N39&lt;&gt;0,N39/O39,"")</f>
        <v>4.088353413654619</v>
      </c>
      <c r="R39" s="175"/>
      <c r="S39" s="170">
        <f t="shared" si="3"/>
      </c>
      <c r="T39" s="175">
        <v>6071391</v>
      </c>
      <c r="U39" s="142">
        <v>524457</v>
      </c>
      <c r="V39" s="136">
        <f>T39/U39</f>
        <v>11.576527722959176</v>
      </c>
      <c r="W39" s="131"/>
    </row>
    <row r="40" spans="1:23" s="5" customFormat="1" ht="15.75" customHeight="1">
      <c r="A40" s="83">
        <v>36</v>
      </c>
      <c r="B40" s="211" t="s">
        <v>75</v>
      </c>
      <c r="C40" s="141">
        <v>40529</v>
      </c>
      <c r="D40" s="199" t="s">
        <v>76</v>
      </c>
      <c r="E40" s="174">
        <v>81</v>
      </c>
      <c r="F40" s="174">
        <v>1</v>
      </c>
      <c r="G40" s="174">
        <v>11</v>
      </c>
      <c r="H40" s="175">
        <v>135</v>
      </c>
      <c r="I40" s="142">
        <v>19</v>
      </c>
      <c r="J40" s="175">
        <v>530</v>
      </c>
      <c r="K40" s="142">
        <v>74</v>
      </c>
      <c r="L40" s="175">
        <v>345</v>
      </c>
      <c r="M40" s="142">
        <v>48</v>
      </c>
      <c r="N40" s="176">
        <f>SUM(H40+J40+L40)</f>
        <v>1010</v>
      </c>
      <c r="O40" s="143">
        <f>SUM(I40+K40+M40)</f>
        <v>141</v>
      </c>
      <c r="P40" s="177">
        <f>IF(N40&lt;&gt;0,O40/F40,"")</f>
        <v>141</v>
      </c>
      <c r="Q40" s="135">
        <f>+N40/O40</f>
        <v>7.163120567375887</v>
      </c>
      <c r="R40" s="179">
        <v>275</v>
      </c>
      <c r="S40" s="170">
        <f t="shared" si="3"/>
        <v>2.672727272727273</v>
      </c>
      <c r="T40" s="175">
        <v>485912</v>
      </c>
      <c r="U40" s="142">
        <v>58799</v>
      </c>
      <c r="V40" s="136">
        <f>T40/U40</f>
        <v>8.263950067178014</v>
      </c>
      <c r="W40" s="131"/>
    </row>
    <row r="41" spans="1:23" s="5" customFormat="1" ht="15.75" customHeight="1">
      <c r="A41" s="83">
        <v>37</v>
      </c>
      <c r="B41" s="213" t="s">
        <v>31</v>
      </c>
      <c r="C41" s="138">
        <v>40543</v>
      </c>
      <c r="D41" s="165" t="s">
        <v>54</v>
      </c>
      <c r="E41" s="166">
        <v>99</v>
      </c>
      <c r="F41" s="166">
        <v>3</v>
      </c>
      <c r="G41" s="166">
        <v>8</v>
      </c>
      <c r="H41" s="180">
        <v>311</v>
      </c>
      <c r="I41" s="145">
        <v>43</v>
      </c>
      <c r="J41" s="180">
        <v>324</v>
      </c>
      <c r="K41" s="145">
        <v>47</v>
      </c>
      <c r="L41" s="180">
        <v>326</v>
      </c>
      <c r="M41" s="145">
        <v>48</v>
      </c>
      <c r="N41" s="181">
        <f>H41+J41+L41</f>
        <v>961</v>
      </c>
      <c r="O41" s="146">
        <f>I41+K41+M41</f>
        <v>138</v>
      </c>
      <c r="P41" s="145">
        <f>O41/F41</f>
        <v>46</v>
      </c>
      <c r="Q41" s="137">
        <f>+N41/O41</f>
        <v>6.963768115942029</v>
      </c>
      <c r="R41" s="182">
        <v>572</v>
      </c>
      <c r="S41" s="170">
        <f t="shared" si="3"/>
        <v>0.6800699300699301</v>
      </c>
      <c r="T41" s="183">
        <v>1374547.5</v>
      </c>
      <c r="U41" s="147">
        <v>125168</v>
      </c>
      <c r="V41" s="210">
        <f>T41/U41</f>
        <v>10.981620701776812</v>
      </c>
      <c r="W41" s="131"/>
    </row>
    <row r="42" spans="1:23" s="5" customFormat="1" ht="15.75" customHeight="1">
      <c r="A42" s="83">
        <v>38</v>
      </c>
      <c r="B42" s="216" t="s">
        <v>61</v>
      </c>
      <c r="C42" s="138">
        <v>40536</v>
      </c>
      <c r="D42" s="165" t="s">
        <v>24</v>
      </c>
      <c r="E42" s="166">
        <v>91</v>
      </c>
      <c r="F42" s="166">
        <v>1</v>
      </c>
      <c r="G42" s="166">
        <v>9</v>
      </c>
      <c r="H42" s="167">
        <v>219</v>
      </c>
      <c r="I42" s="139">
        <v>93</v>
      </c>
      <c r="J42" s="167">
        <v>352</v>
      </c>
      <c r="K42" s="139">
        <v>183</v>
      </c>
      <c r="L42" s="167">
        <v>224</v>
      </c>
      <c r="M42" s="139">
        <v>125</v>
      </c>
      <c r="N42" s="168">
        <f>+L42+J42+H42</f>
        <v>795</v>
      </c>
      <c r="O42" s="140">
        <f>+M42+K42+I42</f>
        <v>401</v>
      </c>
      <c r="P42" s="139">
        <f>+O42/F42</f>
        <v>401</v>
      </c>
      <c r="Q42" s="169">
        <f>+N42/O42</f>
        <v>1.9825436408977557</v>
      </c>
      <c r="R42" s="167">
        <v>409</v>
      </c>
      <c r="S42" s="170">
        <f t="shared" si="3"/>
        <v>0.9437652811735942</v>
      </c>
      <c r="T42" s="167">
        <v>1197232</v>
      </c>
      <c r="U42" s="139">
        <v>105031</v>
      </c>
      <c r="V42" s="209">
        <f>+T42/U42</f>
        <v>11.398844150774533</v>
      </c>
      <c r="W42" s="131"/>
    </row>
    <row r="43" spans="1:23" s="5" customFormat="1" ht="15.75" customHeight="1">
      <c r="A43" s="83">
        <v>39</v>
      </c>
      <c r="B43" s="208" t="s">
        <v>56</v>
      </c>
      <c r="C43" s="153">
        <v>40529</v>
      </c>
      <c r="D43" s="194" t="s">
        <v>73</v>
      </c>
      <c r="E43" s="195">
        <v>5</v>
      </c>
      <c r="F43" s="195">
        <v>4</v>
      </c>
      <c r="G43" s="195">
        <v>7</v>
      </c>
      <c r="H43" s="196">
        <v>180</v>
      </c>
      <c r="I43" s="154">
        <v>27</v>
      </c>
      <c r="J43" s="196">
        <v>361</v>
      </c>
      <c r="K43" s="154">
        <v>57</v>
      </c>
      <c r="L43" s="196">
        <v>231</v>
      </c>
      <c r="M43" s="154">
        <v>35</v>
      </c>
      <c r="N43" s="197">
        <f>SUM(H43+J43+L43)</f>
        <v>772</v>
      </c>
      <c r="O43" s="155">
        <f>SUM(I43+K43+M43)</f>
        <v>119</v>
      </c>
      <c r="P43" s="171">
        <f>IF(N43&lt;&gt;0,O43/F43,"")</f>
        <v>29.75</v>
      </c>
      <c r="Q43" s="198">
        <f>N43/O43</f>
        <v>6.487394957983193</v>
      </c>
      <c r="R43" s="196">
        <v>1288</v>
      </c>
      <c r="S43" s="170">
        <f t="shared" si="3"/>
        <v>-0.40062111801242234</v>
      </c>
      <c r="T43" s="196">
        <v>26428</v>
      </c>
      <c r="U43" s="154">
        <v>2714</v>
      </c>
      <c r="V43" s="218">
        <f aca="true" t="shared" si="4" ref="V43:V51">T43/U43</f>
        <v>9.737656595431098</v>
      </c>
      <c r="W43" s="131"/>
    </row>
    <row r="44" spans="1:23" s="5" customFormat="1" ht="15.75" customHeight="1">
      <c r="A44" s="83">
        <v>40</v>
      </c>
      <c r="B44" s="211" t="s">
        <v>77</v>
      </c>
      <c r="C44" s="141">
        <v>40501</v>
      </c>
      <c r="D44" s="199" t="s">
        <v>76</v>
      </c>
      <c r="E44" s="174">
        <v>121</v>
      </c>
      <c r="F44" s="174">
        <v>2</v>
      </c>
      <c r="G44" s="174">
        <v>13</v>
      </c>
      <c r="H44" s="175">
        <v>150</v>
      </c>
      <c r="I44" s="142">
        <v>30</v>
      </c>
      <c r="J44" s="175">
        <v>300</v>
      </c>
      <c r="K44" s="142">
        <v>60</v>
      </c>
      <c r="L44" s="175">
        <v>250</v>
      </c>
      <c r="M44" s="142">
        <v>50</v>
      </c>
      <c r="N44" s="176">
        <f>SUM(H44+J44+L44)</f>
        <v>700</v>
      </c>
      <c r="O44" s="143">
        <f>SUM(I44+K44+M44)</f>
        <v>140</v>
      </c>
      <c r="P44" s="177">
        <f>IF(N44&lt;&gt;0,O44/F44,"")</f>
        <v>70</v>
      </c>
      <c r="Q44" s="135">
        <f>+N44/O44</f>
        <v>5</v>
      </c>
      <c r="R44" s="179">
        <v>820</v>
      </c>
      <c r="S44" s="170">
        <f t="shared" si="3"/>
        <v>-0.14634146341463414</v>
      </c>
      <c r="T44" s="175">
        <v>1602221</v>
      </c>
      <c r="U44" s="142">
        <v>162897</v>
      </c>
      <c r="V44" s="136">
        <f t="shared" si="4"/>
        <v>9.835791942147493</v>
      </c>
      <c r="W44" s="131"/>
    </row>
    <row r="45" spans="1:23" s="5" customFormat="1" ht="15.75" customHeight="1">
      <c r="A45" s="83">
        <v>41</v>
      </c>
      <c r="B45" s="213" t="s">
        <v>78</v>
      </c>
      <c r="C45" s="153">
        <v>40550</v>
      </c>
      <c r="D45" s="194" t="s">
        <v>54</v>
      </c>
      <c r="E45" s="195">
        <v>2</v>
      </c>
      <c r="F45" s="195">
        <v>2</v>
      </c>
      <c r="G45" s="195">
        <v>6</v>
      </c>
      <c r="H45" s="180">
        <v>141.5</v>
      </c>
      <c r="I45" s="145">
        <v>35</v>
      </c>
      <c r="J45" s="180">
        <v>211.5</v>
      </c>
      <c r="K45" s="145">
        <v>59</v>
      </c>
      <c r="L45" s="180">
        <v>168.5</v>
      </c>
      <c r="M45" s="145">
        <v>47</v>
      </c>
      <c r="N45" s="181">
        <f>H45+J45+L45</f>
        <v>521.5</v>
      </c>
      <c r="O45" s="146">
        <f>I45+K45+M45</f>
        <v>141</v>
      </c>
      <c r="P45" s="145">
        <f>O45/F45</f>
        <v>70.5</v>
      </c>
      <c r="Q45" s="137">
        <f>+N45/O45</f>
        <v>3.698581560283688</v>
      </c>
      <c r="R45" s="182"/>
      <c r="S45" s="170">
        <f t="shared" si="3"/>
      </c>
      <c r="T45" s="196">
        <v>17077.5</v>
      </c>
      <c r="U45" s="147">
        <v>1865</v>
      </c>
      <c r="V45" s="218">
        <f t="shared" si="4"/>
        <v>9.156836461126005</v>
      </c>
      <c r="W45" s="131"/>
    </row>
    <row r="46" spans="1:23" s="5" customFormat="1" ht="15.75" customHeight="1">
      <c r="A46" s="83">
        <v>42</v>
      </c>
      <c r="B46" s="213" t="s">
        <v>79</v>
      </c>
      <c r="C46" s="138">
        <v>40543</v>
      </c>
      <c r="D46" s="165" t="s">
        <v>54</v>
      </c>
      <c r="E46" s="166">
        <v>77</v>
      </c>
      <c r="F46" s="166">
        <v>3</v>
      </c>
      <c r="G46" s="166">
        <v>8</v>
      </c>
      <c r="H46" s="180">
        <v>157.5</v>
      </c>
      <c r="I46" s="145">
        <v>26</v>
      </c>
      <c r="J46" s="180">
        <v>122.5</v>
      </c>
      <c r="K46" s="145">
        <v>22</v>
      </c>
      <c r="L46" s="180">
        <v>152.5</v>
      </c>
      <c r="M46" s="145">
        <v>26</v>
      </c>
      <c r="N46" s="181">
        <f>H46+J46+L46</f>
        <v>432.5</v>
      </c>
      <c r="O46" s="146">
        <f>I46+K46+M46</f>
        <v>74</v>
      </c>
      <c r="P46" s="145">
        <f>O46/F46</f>
        <v>24.666666666666668</v>
      </c>
      <c r="Q46" s="137">
        <f>+N46/O46</f>
        <v>5.844594594594595</v>
      </c>
      <c r="R46" s="182"/>
      <c r="S46" s="170">
        <f t="shared" si="3"/>
      </c>
      <c r="T46" s="183">
        <v>211533</v>
      </c>
      <c r="U46" s="147">
        <v>22440</v>
      </c>
      <c r="V46" s="210">
        <f t="shared" si="4"/>
        <v>9.426604278074866</v>
      </c>
      <c r="W46" s="131"/>
    </row>
    <row r="47" spans="1:23" s="5" customFormat="1" ht="15.75" customHeight="1">
      <c r="A47" s="83">
        <v>43</v>
      </c>
      <c r="B47" s="211" t="s">
        <v>57</v>
      </c>
      <c r="C47" s="141">
        <v>40529</v>
      </c>
      <c r="D47" s="173" t="s">
        <v>23</v>
      </c>
      <c r="E47" s="174">
        <v>72</v>
      </c>
      <c r="F47" s="174">
        <v>1</v>
      </c>
      <c r="G47" s="174">
        <v>8</v>
      </c>
      <c r="H47" s="175">
        <v>48</v>
      </c>
      <c r="I47" s="142">
        <v>8</v>
      </c>
      <c r="J47" s="175">
        <v>136</v>
      </c>
      <c r="K47" s="142">
        <v>17</v>
      </c>
      <c r="L47" s="175">
        <v>184</v>
      </c>
      <c r="M47" s="142">
        <v>23</v>
      </c>
      <c r="N47" s="176">
        <f>+H47+J47+L47</f>
        <v>368</v>
      </c>
      <c r="O47" s="143">
        <f>+I47+K47+M47</f>
        <v>48</v>
      </c>
      <c r="P47" s="177">
        <f>IF(N47&lt;&gt;0,O47/F47,"")</f>
        <v>48</v>
      </c>
      <c r="Q47" s="135">
        <f>IF(N47&lt;&gt;0,N47/O47,"")</f>
        <v>7.666666666666667</v>
      </c>
      <c r="R47" s="175">
        <v>955</v>
      </c>
      <c r="S47" s="170">
        <f t="shared" si="3"/>
        <v>-0.6146596858638743</v>
      </c>
      <c r="T47" s="175">
        <v>919647</v>
      </c>
      <c r="U47" s="142">
        <v>84783</v>
      </c>
      <c r="V47" s="136">
        <f t="shared" si="4"/>
        <v>10.847068398145854</v>
      </c>
      <c r="W47" s="131">
        <v>1</v>
      </c>
    </row>
    <row r="48" spans="1:23" s="5" customFormat="1" ht="15.75" customHeight="1">
      <c r="A48" s="83">
        <v>44</v>
      </c>
      <c r="B48" s="208" t="s">
        <v>58</v>
      </c>
      <c r="C48" s="153">
        <v>40564</v>
      </c>
      <c r="D48" s="194" t="s">
        <v>73</v>
      </c>
      <c r="E48" s="195">
        <v>1</v>
      </c>
      <c r="F48" s="195">
        <v>1</v>
      </c>
      <c r="G48" s="195">
        <v>4</v>
      </c>
      <c r="H48" s="196">
        <v>14</v>
      </c>
      <c r="I48" s="154">
        <v>2</v>
      </c>
      <c r="J48" s="196">
        <v>148</v>
      </c>
      <c r="K48" s="154">
        <v>20</v>
      </c>
      <c r="L48" s="196">
        <v>140</v>
      </c>
      <c r="M48" s="154">
        <v>19</v>
      </c>
      <c r="N48" s="197">
        <f>SUM(H48+J48+L48)</f>
        <v>302</v>
      </c>
      <c r="O48" s="155">
        <f>SUM(I48+K48+M48)</f>
        <v>41</v>
      </c>
      <c r="P48" s="154">
        <f>O48/F48</f>
        <v>41</v>
      </c>
      <c r="Q48" s="198">
        <f>N48/O48</f>
        <v>7.365853658536586</v>
      </c>
      <c r="R48" s="196">
        <v>913</v>
      </c>
      <c r="S48" s="170">
        <f t="shared" si="3"/>
        <v>-0.6692223439211391</v>
      </c>
      <c r="T48" s="196">
        <v>8230</v>
      </c>
      <c r="U48" s="154">
        <v>708</v>
      </c>
      <c r="V48" s="218">
        <f t="shared" si="4"/>
        <v>11.624293785310735</v>
      </c>
      <c r="W48" s="131"/>
    </row>
    <row r="49" spans="1:23" s="5" customFormat="1" ht="15.75" customHeight="1">
      <c r="A49" s="83">
        <v>45</v>
      </c>
      <c r="B49" s="208" t="s">
        <v>34</v>
      </c>
      <c r="C49" s="153">
        <v>40543</v>
      </c>
      <c r="D49" s="194" t="s">
        <v>73</v>
      </c>
      <c r="E49" s="195">
        <v>2</v>
      </c>
      <c r="F49" s="195">
        <v>1</v>
      </c>
      <c r="G49" s="195">
        <v>8</v>
      </c>
      <c r="H49" s="196">
        <v>93</v>
      </c>
      <c r="I49" s="154">
        <v>10</v>
      </c>
      <c r="J49" s="196">
        <v>120</v>
      </c>
      <c r="K49" s="154">
        <v>12</v>
      </c>
      <c r="L49" s="196">
        <v>84</v>
      </c>
      <c r="M49" s="154">
        <v>9</v>
      </c>
      <c r="N49" s="197">
        <f>SUM(H49+J49+L49)</f>
        <v>297</v>
      </c>
      <c r="O49" s="155">
        <f>SUM(I49+K49+M49)</f>
        <v>31</v>
      </c>
      <c r="P49" s="154">
        <f>O49/F49</f>
        <v>31</v>
      </c>
      <c r="Q49" s="198">
        <f>N49/O49</f>
        <v>9.580645161290322</v>
      </c>
      <c r="R49" s="196">
        <v>234</v>
      </c>
      <c r="S49" s="170">
        <f t="shared" si="3"/>
        <v>0.2692307692307692</v>
      </c>
      <c r="T49" s="196">
        <v>63216.5</v>
      </c>
      <c r="U49" s="154">
        <v>4658</v>
      </c>
      <c r="V49" s="218">
        <f t="shared" si="4"/>
        <v>13.571597252039503</v>
      </c>
      <c r="W49" s="132"/>
    </row>
    <row r="50" spans="1:23" s="5" customFormat="1" ht="15.75" customHeight="1">
      <c r="A50" s="83">
        <v>46</v>
      </c>
      <c r="B50" s="208" t="s">
        <v>32</v>
      </c>
      <c r="C50" s="138">
        <v>40543</v>
      </c>
      <c r="D50" s="165" t="s">
        <v>33</v>
      </c>
      <c r="E50" s="166">
        <v>37</v>
      </c>
      <c r="F50" s="166">
        <v>2</v>
      </c>
      <c r="G50" s="166">
        <v>8</v>
      </c>
      <c r="H50" s="167">
        <v>116</v>
      </c>
      <c r="I50" s="139">
        <v>22</v>
      </c>
      <c r="J50" s="167">
        <v>77</v>
      </c>
      <c r="K50" s="139">
        <v>11</v>
      </c>
      <c r="L50" s="167">
        <v>92</v>
      </c>
      <c r="M50" s="139">
        <v>13</v>
      </c>
      <c r="N50" s="168">
        <f>H50+J50+L50</f>
        <v>285</v>
      </c>
      <c r="O50" s="140">
        <f>I50+K50+M50</f>
        <v>46</v>
      </c>
      <c r="P50" s="177">
        <f>O50/F50</f>
        <v>23</v>
      </c>
      <c r="Q50" s="135">
        <f>N50/O50</f>
        <v>6.195652173913044</v>
      </c>
      <c r="R50" s="167">
        <v>114</v>
      </c>
      <c r="S50" s="170">
        <f t="shared" si="3"/>
        <v>1.5</v>
      </c>
      <c r="T50" s="167">
        <v>66125</v>
      </c>
      <c r="U50" s="139">
        <v>9220</v>
      </c>
      <c r="V50" s="210">
        <f t="shared" si="4"/>
        <v>7.171908893709327</v>
      </c>
      <c r="W50" s="131">
        <v>1</v>
      </c>
    </row>
    <row r="51" spans="1:23" s="5" customFormat="1" ht="15.75" customHeight="1">
      <c r="A51" s="83">
        <v>47</v>
      </c>
      <c r="B51" s="208" t="s">
        <v>60</v>
      </c>
      <c r="C51" s="138">
        <v>40487</v>
      </c>
      <c r="D51" s="165" t="s">
        <v>22</v>
      </c>
      <c r="E51" s="166">
        <v>162</v>
      </c>
      <c r="F51" s="166">
        <v>1</v>
      </c>
      <c r="G51" s="166">
        <v>14</v>
      </c>
      <c r="H51" s="167">
        <v>66</v>
      </c>
      <c r="I51" s="139">
        <v>11</v>
      </c>
      <c r="J51" s="167">
        <v>78</v>
      </c>
      <c r="K51" s="139">
        <v>13</v>
      </c>
      <c r="L51" s="167">
        <v>54</v>
      </c>
      <c r="M51" s="139">
        <v>9</v>
      </c>
      <c r="N51" s="168">
        <f>SUM(H51+J51+L51)</f>
        <v>198</v>
      </c>
      <c r="O51" s="140">
        <f>SUM(I51+K51+M51)</f>
        <v>33</v>
      </c>
      <c r="P51" s="171">
        <f>IF(N51&lt;&gt;0,O51/F51,"")</f>
        <v>33</v>
      </c>
      <c r="Q51" s="172">
        <v>0</v>
      </c>
      <c r="R51" s="167">
        <v>488</v>
      </c>
      <c r="S51" s="170">
        <f t="shared" si="3"/>
        <v>-0.5942622950819673</v>
      </c>
      <c r="T51" s="167">
        <v>2299565.5</v>
      </c>
      <c r="U51" s="139">
        <v>252763</v>
      </c>
      <c r="V51" s="210">
        <f t="shared" si="4"/>
        <v>9.097714064162872</v>
      </c>
      <c r="W51" s="132"/>
    </row>
    <row r="52" spans="1:23" s="5" customFormat="1" ht="15.75" customHeight="1">
      <c r="A52" s="83">
        <v>48</v>
      </c>
      <c r="B52" s="211" t="s">
        <v>59</v>
      </c>
      <c r="C52" s="141">
        <v>40529</v>
      </c>
      <c r="D52" s="173" t="s">
        <v>8</v>
      </c>
      <c r="E52" s="174">
        <v>134</v>
      </c>
      <c r="F52" s="174">
        <v>1</v>
      </c>
      <c r="G52" s="174">
        <v>8</v>
      </c>
      <c r="H52" s="175">
        <v>42</v>
      </c>
      <c r="I52" s="142">
        <v>7</v>
      </c>
      <c r="J52" s="175">
        <v>60</v>
      </c>
      <c r="K52" s="142">
        <v>10</v>
      </c>
      <c r="L52" s="175">
        <v>86</v>
      </c>
      <c r="M52" s="142">
        <v>14</v>
      </c>
      <c r="N52" s="176">
        <v>188</v>
      </c>
      <c r="O52" s="143">
        <v>31</v>
      </c>
      <c r="P52" s="171">
        <f>IF(N52&lt;&gt;0,O52/F52,"")</f>
        <v>31</v>
      </c>
      <c r="Q52" s="135">
        <f>IF(N52&lt;&gt;0,N52/O52,"")</f>
        <v>6.064516129032258</v>
      </c>
      <c r="R52" s="175">
        <v>708</v>
      </c>
      <c r="S52" s="170">
        <f t="shared" si="3"/>
        <v>-0.7344632768361582</v>
      </c>
      <c r="T52" s="179">
        <v>425983</v>
      </c>
      <c r="U52" s="144">
        <v>54120</v>
      </c>
      <c r="V52" s="212">
        <v>8.21202121988984</v>
      </c>
      <c r="W52" s="131"/>
    </row>
    <row r="53" spans="1:23" s="5" customFormat="1" ht="15.75" customHeight="1">
      <c r="A53" s="83">
        <v>49</v>
      </c>
      <c r="B53" s="208" t="s">
        <v>80</v>
      </c>
      <c r="C53" s="153">
        <v>40564</v>
      </c>
      <c r="D53" s="194" t="s">
        <v>73</v>
      </c>
      <c r="E53" s="195">
        <v>3</v>
      </c>
      <c r="F53" s="195">
        <v>1</v>
      </c>
      <c r="G53" s="195">
        <v>4</v>
      </c>
      <c r="H53" s="196">
        <v>24.5</v>
      </c>
      <c r="I53" s="154">
        <v>3</v>
      </c>
      <c r="J53" s="196">
        <v>58</v>
      </c>
      <c r="K53" s="154">
        <v>8</v>
      </c>
      <c r="L53" s="196">
        <v>15</v>
      </c>
      <c r="M53" s="154">
        <v>2</v>
      </c>
      <c r="N53" s="197">
        <f>SUM(H53+J53+L53)</f>
        <v>97.5</v>
      </c>
      <c r="O53" s="155">
        <f>SUM(I53+K53+M53)</f>
        <v>13</v>
      </c>
      <c r="P53" s="154">
        <f>O53/F53</f>
        <v>13</v>
      </c>
      <c r="Q53" s="198">
        <f>N53/O53</f>
        <v>7.5</v>
      </c>
      <c r="R53" s="196"/>
      <c r="S53" s="170">
        <f t="shared" si="3"/>
      </c>
      <c r="T53" s="196">
        <v>11763.5</v>
      </c>
      <c r="U53" s="154">
        <v>798</v>
      </c>
      <c r="V53" s="218">
        <f>T53/U53</f>
        <v>14.741228070175438</v>
      </c>
      <c r="W53" s="133">
        <v>1</v>
      </c>
    </row>
    <row r="54" spans="1:23" s="5" customFormat="1" ht="15.75" customHeight="1" thickBot="1">
      <c r="A54" s="83">
        <v>50</v>
      </c>
      <c r="B54" s="219" t="s">
        <v>81</v>
      </c>
      <c r="C54" s="161">
        <v>40207</v>
      </c>
      <c r="D54" s="220" t="s">
        <v>8</v>
      </c>
      <c r="E54" s="221">
        <v>47</v>
      </c>
      <c r="F54" s="221">
        <v>1</v>
      </c>
      <c r="G54" s="221">
        <v>42</v>
      </c>
      <c r="H54" s="222">
        <v>0</v>
      </c>
      <c r="I54" s="162">
        <v>0</v>
      </c>
      <c r="J54" s="222">
        <v>0</v>
      </c>
      <c r="K54" s="162">
        <v>0</v>
      </c>
      <c r="L54" s="222">
        <v>60</v>
      </c>
      <c r="M54" s="162">
        <v>6</v>
      </c>
      <c r="N54" s="223">
        <v>60</v>
      </c>
      <c r="O54" s="163">
        <v>6</v>
      </c>
      <c r="P54" s="224">
        <f>IF(N54&lt;&gt;0,O54/F54,"")</f>
        <v>6</v>
      </c>
      <c r="Q54" s="225">
        <f>IF(N54&lt;&gt;0,N54/O54,"")</f>
        <v>10</v>
      </c>
      <c r="R54" s="222"/>
      <c r="S54" s="226">
        <f t="shared" si="3"/>
      </c>
      <c r="T54" s="227">
        <v>1884034</v>
      </c>
      <c r="U54" s="164">
        <v>162874</v>
      </c>
      <c r="V54" s="228">
        <f>IF(T54&lt;&gt;0,T54/U54,"")</f>
        <v>11.567432493829585</v>
      </c>
      <c r="W54" s="132"/>
    </row>
    <row r="55" spans="1:23" s="7" customFormat="1" ht="15">
      <c r="A55" s="84"/>
      <c r="B55" s="282"/>
      <c r="C55" s="283"/>
      <c r="D55" s="284"/>
      <c r="E55" s="1"/>
      <c r="F55" s="1"/>
      <c r="G55" s="2"/>
      <c r="H55" s="56"/>
      <c r="I55" s="66"/>
      <c r="J55" s="56"/>
      <c r="K55" s="66"/>
      <c r="L55" s="56"/>
      <c r="M55" s="66"/>
      <c r="N55" s="61"/>
      <c r="O55" s="71"/>
      <c r="P55" s="74"/>
      <c r="Q55" s="76"/>
      <c r="R55" s="64"/>
      <c r="S55" s="39"/>
      <c r="T55" s="64"/>
      <c r="U55" s="74"/>
      <c r="V55" s="100"/>
      <c r="W55" s="47"/>
    </row>
    <row r="56" spans="1:23" s="7" customFormat="1" ht="15">
      <c r="A56" s="86"/>
      <c r="B56" s="87"/>
      <c r="C56" s="129"/>
      <c r="D56" s="88"/>
      <c r="E56" s="89"/>
      <c r="F56" s="89"/>
      <c r="G56" s="90"/>
      <c r="H56" s="91"/>
      <c r="I56" s="92"/>
      <c r="J56" s="91"/>
      <c r="K56" s="92"/>
      <c r="L56" s="91"/>
      <c r="M56" s="92"/>
      <c r="N56" s="93"/>
      <c r="O56" s="94"/>
      <c r="P56" s="95"/>
      <c r="Q56" s="96"/>
      <c r="R56" s="97"/>
      <c r="S56" s="98"/>
      <c r="T56" s="97"/>
      <c r="U56" s="95"/>
      <c r="V56" s="101"/>
      <c r="W56" s="47"/>
    </row>
    <row r="57" spans="1:23" s="7" customFormat="1" ht="21.75" customHeight="1">
      <c r="A57" s="275" t="s">
        <v>9</v>
      </c>
      <c r="B57" s="276"/>
      <c r="C57" s="276"/>
      <c r="D57" s="276"/>
      <c r="E57" s="276"/>
      <c r="F57" s="276"/>
      <c r="G57" s="276"/>
      <c r="H57" s="276"/>
      <c r="I57" s="276"/>
      <c r="J57" s="276"/>
      <c r="K57" s="276"/>
      <c r="L57" s="276"/>
      <c r="M57" s="276"/>
      <c r="N57" s="276"/>
      <c r="O57" s="276"/>
      <c r="P57" s="276"/>
      <c r="Q57" s="276"/>
      <c r="R57" s="276"/>
      <c r="S57" s="276"/>
      <c r="T57" s="276"/>
      <c r="U57" s="276"/>
      <c r="V57" s="276"/>
      <c r="W57" s="47"/>
    </row>
    <row r="58" spans="1:256" s="7" customFormat="1" ht="15">
      <c r="A58" s="268" t="s">
        <v>12</v>
      </c>
      <c r="B58" s="269"/>
      <c r="C58" s="269"/>
      <c r="D58" s="269"/>
      <c r="E58" s="269"/>
      <c r="F58" s="269"/>
      <c r="G58" s="269"/>
      <c r="H58" s="269"/>
      <c r="I58" s="269"/>
      <c r="J58" s="269"/>
      <c r="K58" s="269"/>
      <c r="L58" s="269"/>
      <c r="M58" s="269"/>
      <c r="N58" s="269"/>
      <c r="O58" s="269"/>
      <c r="P58" s="269"/>
      <c r="Q58" s="269"/>
      <c r="R58" s="269"/>
      <c r="S58" s="269"/>
      <c r="T58" s="269"/>
      <c r="U58" s="269"/>
      <c r="V58" s="269"/>
      <c r="W58" s="130"/>
      <c r="X58" s="103"/>
      <c r="Y58" s="103"/>
      <c r="Z58" s="103"/>
      <c r="AA58" s="103"/>
      <c r="AB58" s="103"/>
      <c r="AC58" s="103"/>
      <c r="AD58" s="103"/>
      <c r="AE58" s="103"/>
      <c r="AF58" s="103"/>
      <c r="AG58" s="103"/>
      <c r="AH58" s="103"/>
      <c r="AI58" s="103"/>
      <c r="AJ58" s="103"/>
      <c r="AK58" s="103"/>
      <c r="AL58" s="103"/>
      <c r="AM58" s="103"/>
      <c r="AN58" s="103"/>
      <c r="AO58" s="103"/>
      <c r="AP58" s="103"/>
      <c r="AQ58" s="103"/>
      <c r="AR58" s="103"/>
      <c r="AS58" s="102"/>
      <c r="AT58" s="103"/>
      <c r="AU58" s="103"/>
      <c r="AV58" s="103"/>
      <c r="AW58" s="103"/>
      <c r="AX58" s="103"/>
      <c r="AY58" s="103"/>
      <c r="AZ58" s="103"/>
      <c r="BA58" s="103"/>
      <c r="BB58" s="103"/>
      <c r="BC58" s="103"/>
      <c r="BD58" s="103"/>
      <c r="BE58" s="103"/>
      <c r="BF58" s="103"/>
      <c r="BG58" s="103"/>
      <c r="BH58" s="103"/>
      <c r="BI58" s="103"/>
      <c r="BJ58" s="103"/>
      <c r="BK58" s="103"/>
      <c r="BL58" s="103"/>
      <c r="BM58" s="103"/>
      <c r="BN58" s="103"/>
      <c r="BO58" s="102"/>
      <c r="BP58" s="103"/>
      <c r="BQ58" s="103"/>
      <c r="BR58" s="103"/>
      <c r="BS58" s="103"/>
      <c r="BT58" s="103"/>
      <c r="BU58" s="103"/>
      <c r="BV58" s="103"/>
      <c r="BW58" s="103"/>
      <c r="BX58" s="103"/>
      <c r="BY58" s="103"/>
      <c r="BZ58" s="103"/>
      <c r="CA58" s="103"/>
      <c r="CB58" s="103"/>
      <c r="CC58" s="103"/>
      <c r="CD58" s="103"/>
      <c r="CE58" s="103"/>
      <c r="CF58" s="103"/>
      <c r="CG58" s="103"/>
      <c r="CH58" s="103"/>
      <c r="CI58" s="103"/>
      <c r="CJ58" s="103"/>
      <c r="CK58" s="102"/>
      <c r="CL58" s="103"/>
      <c r="CM58" s="103"/>
      <c r="CN58" s="103"/>
      <c r="CO58" s="103"/>
      <c r="CP58" s="103"/>
      <c r="CQ58" s="103"/>
      <c r="CR58" s="103"/>
      <c r="CS58" s="103"/>
      <c r="CT58" s="103"/>
      <c r="CU58" s="103"/>
      <c r="CV58" s="103"/>
      <c r="CW58" s="103"/>
      <c r="CX58" s="103"/>
      <c r="CY58" s="103"/>
      <c r="CZ58" s="103"/>
      <c r="DA58" s="103"/>
      <c r="DB58" s="103"/>
      <c r="DC58" s="103"/>
      <c r="DD58" s="103"/>
      <c r="DE58" s="103"/>
      <c r="DF58" s="103"/>
      <c r="DG58" s="102"/>
      <c r="DH58" s="103"/>
      <c r="DI58" s="103"/>
      <c r="DJ58" s="103"/>
      <c r="DK58" s="103"/>
      <c r="DL58" s="103"/>
      <c r="DM58" s="103"/>
      <c r="DN58" s="103"/>
      <c r="DO58" s="103"/>
      <c r="DP58" s="103"/>
      <c r="DQ58" s="103"/>
      <c r="DR58" s="103"/>
      <c r="DS58" s="103"/>
      <c r="DT58" s="103"/>
      <c r="DU58" s="103"/>
      <c r="DV58" s="103"/>
      <c r="DW58" s="103"/>
      <c r="DX58" s="103"/>
      <c r="DY58" s="103"/>
      <c r="DZ58" s="103"/>
      <c r="EA58" s="103"/>
      <c r="EB58" s="103"/>
      <c r="EC58" s="102"/>
      <c r="ED58" s="103"/>
      <c r="EE58" s="103"/>
      <c r="EF58" s="103"/>
      <c r="EG58" s="103"/>
      <c r="EH58" s="103"/>
      <c r="EI58" s="103"/>
      <c r="EJ58" s="103"/>
      <c r="EK58" s="103"/>
      <c r="EL58" s="103"/>
      <c r="EM58" s="103"/>
      <c r="EN58" s="103"/>
      <c r="EO58" s="103"/>
      <c r="EP58" s="103"/>
      <c r="EQ58" s="103"/>
      <c r="ER58" s="103"/>
      <c r="ES58" s="103"/>
      <c r="ET58" s="103"/>
      <c r="EU58" s="103"/>
      <c r="EV58" s="103"/>
      <c r="EW58" s="103"/>
      <c r="EX58" s="103"/>
      <c r="EY58" s="102"/>
      <c r="EZ58" s="103"/>
      <c r="FA58" s="103"/>
      <c r="FB58" s="103"/>
      <c r="FC58" s="103"/>
      <c r="FD58" s="103"/>
      <c r="FE58" s="103"/>
      <c r="FF58" s="103"/>
      <c r="FG58" s="103"/>
      <c r="FH58" s="103"/>
      <c r="FI58" s="103"/>
      <c r="FJ58" s="103"/>
      <c r="FK58" s="103"/>
      <c r="FL58" s="103"/>
      <c r="FM58" s="103"/>
      <c r="FN58" s="103"/>
      <c r="FO58" s="103"/>
      <c r="FP58" s="103"/>
      <c r="FQ58" s="103"/>
      <c r="FR58" s="103"/>
      <c r="FS58" s="103"/>
      <c r="FT58" s="103"/>
      <c r="FU58" s="102"/>
      <c r="FV58" s="103"/>
      <c r="FW58" s="103"/>
      <c r="FX58" s="103"/>
      <c r="FY58" s="103"/>
      <c r="FZ58" s="103"/>
      <c r="GA58" s="103"/>
      <c r="GB58" s="103"/>
      <c r="GC58" s="103"/>
      <c r="GD58" s="103"/>
      <c r="GE58" s="103"/>
      <c r="GF58" s="103"/>
      <c r="GG58" s="103"/>
      <c r="GH58" s="103"/>
      <c r="GI58" s="103"/>
      <c r="GJ58" s="103"/>
      <c r="GK58" s="103"/>
      <c r="GL58" s="103"/>
      <c r="GM58" s="103"/>
      <c r="GN58" s="103"/>
      <c r="GO58" s="103"/>
      <c r="GP58" s="103"/>
      <c r="GQ58" s="102"/>
      <c r="GR58" s="103"/>
      <c r="GS58" s="103"/>
      <c r="GT58" s="103"/>
      <c r="GU58" s="103"/>
      <c r="GV58" s="103"/>
      <c r="GW58" s="103"/>
      <c r="GX58" s="103"/>
      <c r="GY58" s="103"/>
      <c r="GZ58" s="103"/>
      <c r="HA58" s="103"/>
      <c r="HB58" s="103"/>
      <c r="HC58" s="103"/>
      <c r="HD58" s="103"/>
      <c r="HE58" s="103"/>
      <c r="HF58" s="103"/>
      <c r="HG58" s="103"/>
      <c r="HH58" s="103"/>
      <c r="HI58" s="103"/>
      <c r="HJ58" s="103"/>
      <c r="HK58" s="103"/>
      <c r="HL58" s="103"/>
      <c r="HM58" s="102"/>
      <c r="HN58" s="103"/>
      <c r="HO58" s="103"/>
      <c r="HP58" s="103"/>
      <c r="HQ58" s="103"/>
      <c r="HR58" s="103"/>
      <c r="HS58" s="103"/>
      <c r="HT58" s="103"/>
      <c r="HU58" s="103"/>
      <c r="HV58" s="103"/>
      <c r="HW58" s="103"/>
      <c r="HX58" s="103"/>
      <c r="HY58" s="103"/>
      <c r="HZ58" s="103"/>
      <c r="IA58" s="103"/>
      <c r="IB58" s="103"/>
      <c r="IC58" s="103"/>
      <c r="ID58" s="103"/>
      <c r="IE58" s="103"/>
      <c r="IF58" s="103"/>
      <c r="IG58" s="103"/>
      <c r="IH58" s="103"/>
      <c r="II58" s="102"/>
      <c r="IJ58" s="103"/>
      <c r="IK58" s="103"/>
      <c r="IL58" s="103"/>
      <c r="IM58" s="103"/>
      <c r="IN58" s="103"/>
      <c r="IO58" s="103"/>
      <c r="IP58" s="103"/>
      <c r="IQ58" s="103"/>
      <c r="IR58" s="103"/>
      <c r="IS58" s="103"/>
      <c r="IT58" s="103"/>
      <c r="IU58" s="103"/>
      <c r="IV58" s="103"/>
    </row>
    <row r="59" spans="1:256" s="7" customFormat="1" ht="15">
      <c r="A59" s="270"/>
      <c r="B59" s="271"/>
      <c r="C59" s="271"/>
      <c r="D59" s="271"/>
      <c r="E59" s="271"/>
      <c r="F59" s="271"/>
      <c r="G59" s="271"/>
      <c r="H59" s="271"/>
      <c r="I59" s="271"/>
      <c r="J59" s="271"/>
      <c r="K59" s="271"/>
      <c r="L59" s="271"/>
      <c r="M59" s="271"/>
      <c r="N59" s="271"/>
      <c r="O59" s="271"/>
      <c r="P59" s="271"/>
      <c r="Q59" s="271"/>
      <c r="R59" s="271"/>
      <c r="S59" s="271"/>
      <c r="T59" s="271"/>
      <c r="U59" s="271"/>
      <c r="V59" s="272"/>
      <c r="W59" s="130"/>
      <c r="X59" s="103"/>
      <c r="Y59" s="103"/>
      <c r="Z59" s="103"/>
      <c r="AA59" s="103"/>
      <c r="AB59" s="103"/>
      <c r="AC59" s="103"/>
      <c r="AD59" s="103"/>
      <c r="AE59" s="103"/>
      <c r="AF59" s="103"/>
      <c r="AG59" s="103"/>
      <c r="AH59" s="103"/>
      <c r="AI59" s="103"/>
      <c r="AJ59" s="103"/>
      <c r="AK59" s="103"/>
      <c r="AL59" s="103"/>
      <c r="AM59" s="103"/>
      <c r="AN59" s="103"/>
      <c r="AO59" s="103"/>
      <c r="AP59" s="103"/>
      <c r="AQ59" s="103"/>
      <c r="AR59" s="103"/>
      <c r="AS59" s="102"/>
      <c r="AT59" s="103"/>
      <c r="AU59" s="103"/>
      <c r="AV59" s="103"/>
      <c r="AW59" s="103"/>
      <c r="AX59" s="103"/>
      <c r="AY59" s="103"/>
      <c r="AZ59" s="103"/>
      <c r="BA59" s="103"/>
      <c r="BB59" s="103"/>
      <c r="BC59" s="103"/>
      <c r="BD59" s="103"/>
      <c r="BE59" s="103"/>
      <c r="BF59" s="103"/>
      <c r="BG59" s="103"/>
      <c r="BH59" s="103"/>
      <c r="BI59" s="103"/>
      <c r="BJ59" s="103"/>
      <c r="BK59" s="103"/>
      <c r="BL59" s="103"/>
      <c r="BM59" s="103"/>
      <c r="BN59" s="103"/>
      <c r="BO59" s="102"/>
      <c r="BP59" s="103"/>
      <c r="BQ59" s="103"/>
      <c r="BR59" s="103"/>
      <c r="BS59" s="103"/>
      <c r="BT59" s="103"/>
      <c r="BU59" s="103"/>
      <c r="BV59" s="103"/>
      <c r="BW59" s="103"/>
      <c r="BX59" s="103"/>
      <c r="BY59" s="103"/>
      <c r="BZ59" s="103"/>
      <c r="CA59" s="103"/>
      <c r="CB59" s="103"/>
      <c r="CC59" s="103"/>
      <c r="CD59" s="103"/>
      <c r="CE59" s="103"/>
      <c r="CF59" s="103"/>
      <c r="CG59" s="103"/>
      <c r="CH59" s="103"/>
      <c r="CI59" s="103"/>
      <c r="CJ59" s="103"/>
      <c r="CK59" s="102"/>
      <c r="CL59" s="103"/>
      <c r="CM59" s="103"/>
      <c r="CN59" s="103"/>
      <c r="CO59" s="103"/>
      <c r="CP59" s="103"/>
      <c r="CQ59" s="103"/>
      <c r="CR59" s="103"/>
      <c r="CS59" s="103"/>
      <c r="CT59" s="103"/>
      <c r="CU59" s="103"/>
      <c r="CV59" s="103"/>
      <c r="CW59" s="103"/>
      <c r="CX59" s="103"/>
      <c r="CY59" s="103"/>
      <c r="CZ59" s="103"/>
      <c r="DA59" s="103"/>
      <c r="DB59" s="103"/>
      <c r="DC59" s="103"/>
      <c r="DD59" s="103"/>
      <c r="DE59" s="103"/>
      <c r="DF59" s="103"/>
      <c r="DG59" s="102"/>
      <c r="DH59" s="103"/>
      <c r="DI59" s="103"/>
      <c r="DJ59" s="103"/>
      <c r="DK59" s="103"/>
      <c r="DL59" s="103"/>
      <c r="DM59" s="103"/>
      <c r="DN59" s="103"/>
      <c r="DO59" s="103"/>
      <c r="DP59" s="103"/>
      <c r="DQ59" s="103"/>
      <c r="DR59" s="103"/>
      <c r="DS59" s="103"/>
      <c r="DT59" s="103"/>
      <c r="DU59" s="103"/>
      <c r="DV59" s="103"/>
      <c r="DW59" s="103"/>
      <c r="DX59" s="103"/>
      <c r="DY59" s="103"/>
      <c r="DZ59" s="103"/>
      <c r="EA59" s="103"/>
      <c r="EB59" s="103"/>
      <c r="EC59" s="102"/>
      <c r="ED59" s="103"/>
      <c r="EE59" s="103"/>
      <c r="EF59" s="103"/>
      <c r="EG59" s="103"/>
      <c r="EH59" s="103"/>
      <c r="EI59" s="103"/>
      <c r="EJ59" s="103"/>
      <c r="EK59" s="103"/>
      <c r="EL59" s="103"/>
      <c r="EM59" s="103"/>
      <c r="EN59" s="103"/>
      <c r="EO59" s="103"/>
      <c r="EP59" s="103"/>
      <c r="EQ59" s="103"/>
      <c r="ER59" s="103"/>
      <c r="ES59" s="103"/>
      <c r="ET59" s="103"/>
      <c r="EU59" s="103"/>
      <c r="EV59" s="103"/>
      <c r="EW59" s="103"/>
      <c r="EX59" s="103"/>
      <c r="EY59" s="102"/>
      <c r="EZ59" s="103"/>
      <c r="FA59" s="103"/>
      <c r="FB59" s="103"/>
      <c r="FC59" s="103"/>
      <c r="FD59" s="103"/>
      <c r="FE59" s="103"/>
      <c r="FF59" s="103"/>
      <c r="FG59" s="103"/>
      <c r="FH59" s="103"/>
      <c r="FI59" s="103"/>
      <c r="FJ59" s="103"/>
      <c r="FK59" s="103"/>
      <c r="FL59" s="103"/>
      <c r="FM59" s="103"/>
      <c r="FN59" s="103"/>
      <c r="FO59" s="103"/>
      <c r="FP59" s="103"/>
      <c r="FQ59" s="103"/>
      <c r="FR59" s="103"/>
      <c r="FS59" s="103"/>
      <c r="FT59" s="103"/>
      <c r="FU59" s="102"/>
      <c r="FV59" s="103"/>
      <c r="FW59" s="103"/>
      <c r="FX59" s="103"/>
      <c r="FY59" s="103"/>
      <c r="FZ59" s="103"/>
      <c r="GA59" s="103"/>
      <c r="GB59" s="103"/>
      <c r="GC59" s="103"/>
      <c r="GD59" s="103"/>
      <c r="GE59" s="103"/>
      <c r="GF59" s="103"/>
      <c r="GG59" s="103"/>
      <c r="GH59" s="103"/>
      <c r="GI59" s="103"/>
      <c r="GJ59" s="103"/>
      <c r="GK59" s="103"/>
      <c r="GL59" s="103"/>
      <c r="GM59" s="103"/>
      <c r="GN59" s="103"/>
      <c r="GO59" s="103"/>
      <c r="GP59" s="103"/>
      <c r="GQ59" s="102"/>
      <c r="GR59" s="103"/>
      <c r="GS59" s="103"/>
      <c r="GT59" s="103"/>
      <c r="GU59" s="103"/>
      <c r="GV59" s="103"/>
      <c r="GW59" s="103"/>
      <c r="GX59" s="103"/>
      <c r="GY59" s="103"/>
      <c r="GZ59" s="103"/>
      <c r="HA59" s="103"/>
      <c r="HB59" s="103"/>
      <c r="HC59" s="103"/>
      <c r="HD59" s="103"/>
      <c r="HE59" s="103"/>
      <c r="HF59" s="103"/>
      <c r="HG59" s="103"/>
      <c r="HH59" s="103"/>
      <c r="HI59" s="103"/>
      <c r="HJ59" s="103"/>
      <c r="HK59" s="103"/>
      <c r="HL59" s="103"/>
      <c r="HM59" s="102"/>
      <c r="HN59" s="103"/>
      <c r="HO59" s="103"/>
      <c r="HP59" s="103"/>
      <c r="HQ59" s="103"/>
      <c r="HR59" s="103"/>
      <c r="HS59" s="103"/>
      <c r="HT59" s="103"/>
      <c r="HU59" s="103"/>
      <c r="HV59" s="103"/>
      <c r="HW59" s="103"/>
      <c r="HX59" s="103"/>
      <c r="HY59" s="103"/>
      <c r="HZ59" s="103"/>
      <c r="IA59" s="103"/>
      <c r="IB59" s="103"/>
      <c r="IC59" s="103"/>
      <c r="ID59" s="103"/>
      <c r="IE59" s="103"/>
      <c r="IF59" s="103"/>
      <c r="IG59" s="103"/>
      <c r="IH59" s="103"/>
      <c r="II59" s="102"/>
      <c r="IJ59" s="103"/>
      <c r="IK59" s="103"/>
      <c r="IL59" s="103"/>
      <c r="IM59" s="103"/>
      <c r="IN59" s="103"/>
      <c r="IO59" s="103"/>
      <c r="IP59" s="103"/>
      <c r="IQ59" s="103"/>
      <c r="IR59" s="103"/>
      <c r="IS59" s="103"/>
      <c r="IT59" s="103"/>
      <c r="IU59" s="103"/>
      <c r="IV59" s="103"/>
    </row>
    <row r="60" spans="1:256" s="7" customFormat="1" ht="15">
      <c r="A60" s="273"/>
      <c r="B60" s="274"/>
      <c r="C60" s="274"/>
      <c r="D60" s="274"/>
      <c r="E60" s="274"/>
      <c r="F60" s="274"/>
      <c r="G60" s="274"/>
      <c r="H60" s="274"/>
      <c r="I60" s="274"/>
      <c r="J60" s="274"/>
      <c r="K60" s="274"/>
      <c r="L60" s="274"/>
      <c r="M60" s="274"/>
      <c r="N60" s="274"/>
      <c r="O60" s="274"/>
      <c r="P60" s="274"/>
      <c r="Q60" s="274"/>
      <c r="R60" s="274"/>
      <c r="S60" s="274"/>
      <c r="T60" s="274"/>
      <c r="U60" s="274"/>
      <c r="V60" s="274"/>
      <c r="W60" s="130"/>
      <c r="X60" s="103"/>
      <c r="Y60" s="103"/>
      <c r="Z60" s="103"/>
      <c r="AA60" s="103"/>
      <c r="AB60" s="103"/>
      <c r="AC60" s="103"/>
      <c r="AD60" s="103"/>
      <c r="AE60" s="103"/>
      <c r="AF60" s="103"/>
      <c r="AG60" s="103"/>
      <c r="AH60" s="103"/>
      <c r="AI60" s="103"/>
      <c r="AJ60" s="103"/>
      <c r="AK60" s="103"/>
      <c r="AL60" s="103"/>
      <c r="AM60" s="103"/>
      <c r="AN60" s="103"/>
      <c r="AO60" s="103"/>
      <c r="AP60" s="103"/>
      <c r="AQ60" s="103"/>
      <c r="AR60" s="103"/>
      <c r="AS60" s="102"/>
      <c r="AT60" s="103"/>
      <c r="AU60" s="103"/>
      <c r="AV60" s="103"/>
      <c r="AW60" s="103"/>
      <c r="AX60" s="103"/>
      <c r="AY60" s="103"/>
      <c r="AZ60" s="103"/>
      <c r="BA60" s="103"/>
      <c r="BB60" s="103"/>
      <c r="BC60" s="103"/>
      <c r="BD60" s="103"/>
      <c r="BE60" s="103"/>
      <c r="BF60" s="103"/>
      <c r="BG60" s="103"/>
      <c r="BH60" s="103"/>
      <c r="BI60" s="103"/>
      <c r="BJ60" s="103"/>
      <c r="BK60" s="103"/>
      <c r="BL60" s="103"/>
      <c r="BM60" s="103"/>
      <c r="BN60" s="103"/>
      <c r="BO60" s="102"/>
      <c r="BP60" s="103"/>
      <c r="BQ60" s="103"/>
      <c r="BR60" s="103"/>
      <c r="BS60" s="103"/>
      <c r="BT60" s="103"/>
      <c r="BU60" s="103"/>
      <c r="BV60" s="103"/>
      <c r="BW60" s="103"/>
      <c r="BX60" s="103"/>
      <c r="BY60" s="103"/>
      <c r="BZ60" s="103"/>
      <c r="CA60" s="103"/>
      <c r="CB60" s="103"/>
      <c r="CC60" s="103"/>
      <c r="CD60" s="103"/>
      <c r="CE60" s="103"/>
      <c r="CF60" s="103"/>
      <c r="CG60" s="103"/>
      <c r="CH60" s="103"/>
      <c r="CI60" s="103"/>
      <c r="CJ60" s="103"/>
      <c r="CK60" s="102"/>
      <c r="CL60" s="103"/>
      <c r="CM60" s="103"/>
      <c r="CN60" s="103"/>
      <c r="CO60" s="103"/>
      <c r="CP60" s="103"/>
      <c r="CQ60" s="103"/>
      <c r="CR60" s="103"/>
      <c r="CS60" s="103"/>
      <c r="CT60" s="103"/>
      <c r="CU60" s="103"/>
      <c r="CV60" s="103"/>
      <c r="CW60" s="103"/>
      <c r="CX60" s="103"/>
      <c r="CY60" s="103"/>
      <c r="CZ60" s="103"/>
      <c r="DA60" s="103"/>
      <c r="DB60" s="103"/>
      <c r="DC60" s="103"/>
      <c r="DD60" s="103"/>
      <c r="DE60" s="103"/>
      <c r="DF60" s="103"/>
      <c r="DG60" s="102"/>
      <c r="DH60" s="103"/>
      <c r="DI60" s="103"/>
      <c r="DJ60" s="103"/>
      <c r="DK60" s="103"/>
      <c r="DL60" s="103"/>
      <c r="DM60" s="103"/>
      <c r="DN60" s="103"/>
      <c r="DO60" s="103"/>
      <c r="DP60" s="103"/>
      <c r="DQ60" s="103"/>
      <c r="DR60" s="103"/>
      <c r="DS60" s="103"/>
      <c r="DT60" s="103"/>
      <c r="DU60" s="103"/>
      <c r="DV60" s="103"/>
      <c r="DW60" s="103"/>
      <c r="DX60" s="103"/>
      <c r="DY60" s="103"/>
      <c r="DZ60" s="103"/>
      <c r="EA60" s="103"/>
      <c r="EB60" s="103"/>
      <c r="EC60" s="102"/>
      <c r="ED60" s="103"/>
      <c r="EE60" s="103"/>
      <c r="EF60" s="103"/>
      <c r="EG60" s="103"/>
      <c r="EH60" s="103"/>
      <c r="EI60" s="103"/>
      <c r="EJ60" s="103"/>
      <c r="EK60" s="103"/>
      <c r="EL60" s="103"/>
      <c r="EM60" s="103"/>
      <c r="EN60" s="103"/>
      <c r="EO60" s="103"/>
      <c r="EP60" s="103"/>
      <c r="EQ60" s="103"/>
      <c r="ER60" s="103"/>
      <c r="ES60" s="103"/>
      <c r="ET60" s="103"/>
      <c r="EU60" s="103"/>
      <c r="EV60" s="103"/>
      <c r="EW60" s="103"/>
      <c r="EX60" s="103"/>
      <c r="EY60" s="102"/>
      <c r="EZ60" s="103"/>
      <c r="FA60" s="103"/>
      <c r="FB60" s="103"/>
      <c r="FC60" s="103"/>
      <c r="FD60" s="103"/>
      <c r="FE60" s="103"/>
      <c r="FF60" s="103"/>
      <c r="FG60" s="103"/>
      <c r="FH60" s="103"/>
      <c r="FI60" s="103"/>
      <c r="FJ60" s="103"/>
      <c r="FK60" s="103"/>
      <c r="FL60" s="103"/>
      <c r="FM60" s="103"/>
      <c r="FN60" s="103"/>
      <c r="FO60" s="103"/>
      <c r="FP60" s="103"/>
      <c r="FQ60" s="103"/>
      <c r="FR60" s="103"/>
      <c r="FS60" s="103"/>
      <c r="FT60" s="103"/>
      <c r="FU60" s="102"/>
      <c r="FV60" s="103"/>
      <c r="FW60" s="103"/>
      <c r="FX60" s="103"/>
      <c r="FY60" s="103"/>
      <c r="FZ60" s="103"/>
      <c r="GA60" s="103"/>
      <c r="GB60" s="103"/>
      <c r="GC60" s="103"/>
      <c r="GD60" s="103"/>
      <c r="GE60" s="103"/>
      <c r="GF60" s="103"/>
      <c r="GG60" s="103"/>
      <c r="GH60" s="103"/>
      <c r="GI60" s="103"/>
      <c r="GJ60" s="103"/>
      <c r="GK60" s="103"/>
      <c r="GL60" s="103"/>
      <c r="GM60" s="103"/>
      <c r="GN60" s="103"/>
      <c r="GO60" s="103"/>
      <c r="GP60" s="103"/>
      <c r="GQ60" s="102"/>
      <c r="GR60" s="103"/>
      <c r="GS60" s="103"/>
      <c r="GT60" s="103"/>
      <c r="GU60" s="103"/>
      <c r="GV60" s="103"/>
      <c r="GW60" s="103"/>
      <c r="GX60" s="103"/>
      <c r="GY60" s="103"/>
      <c r="GZ60" s="103"/>
      <c r="HA60" s="103"/>
      <c r="HB60" s="103"/>
      <c r="HC60" s="103"/>
      <c r="HD60" s="103"/>
      <c r="HE60" s="103"/>
      <c r="HF60" s="103"/>
      <c r="HG60" s="103"/>
      <c r="HH60" s="103"/>
      <c r="HI60" s="103"/>
      <c r="HJ60" s="103"/>
      <c r="HK60" s="103"/>
      <c r="HL60" s="103"/>
      <c r="HM60" s="102"/>
      <c r="HN60" s="103"/>
      <c r="HO60" s="103"/>
      <c r="HP60" s="103"/>
      <c r="HQ60" s="103"/>
      <c r="HR60" s="103"/>
      <c r="HS60" s="103"/>
      <c r="HT60" s="103"/>
      <c r="HU60" s="103"/>
      <c r="HV60" s="103"/>
      <c r="HW60" s="103"/>
      <c r="HX60" s="103"/>
      <c r="HY60" s="103"/>
      <c r="HZ60" s="103"/>
      <c r="IA60" s="103"/>
      <c r="IB60" s="103"/>
      <c r="IC60" s="103"/>
      <c r="ID60" s="103"/>
      <c r="IE60" s="103"/>
      <c r="IF60" s="103"/>
      <c r="IG60" s="103"/>
      <c r="IH60" s="103"/>
      <c r="II60" s="102"/>
      <c r="IJ60" s="103"/>
      <c r="IK60" s="103"/>
      <c r="IL60" s="103"/>
      <c r="IM60" s="103"/>
      <c r="IN60" s="103"/>
      <c r="IO60" s="103"/>
      <c r="IP60" s="103"/>
      <c r="IQ60" s="103"/>
      <c r="IR60" s="103"/>
      <c r="IS60" s="103"/>
      <c r="IT60" s="103"/>
      <c r="IU60" s="103"/>
      <c r="IV60" s="103"/>
    </row>
    <row r="61" spans="1:256" s="7" customFormat="1" ht="10.5" customHeight="1">
      <c r="A61" s="268" t="s">
        <v>11</v>
      </c>
      <c r="B61" s="269"/>
      <c r="C61" s="269"/>
      <c r="D61" s="269"/>
      <c r="E61" s="269"/>
      <c r="F61" s="269"/>
      <c r="G61" s="269"/>
      <c r="H61" s="269"/>
      <c r="I61" s="269"/>
      <c r="J61" s="269"/>
      <c r="K61" s="269"/>
      <c r="L61" s="269"/>
      <c r="M61" s="269"/>
      <c r="N61" s="269"/>
      <c r="O61" s="269"/>
      <c r="P61" s="269"/>
      <c r="Q61" s="269"/>
      <c r="R61" s="269"/>
      <c r="S61" s="269"/>
      <c r="T61" s="269"/>
      <c r="U61" s="269"/>
      <c r="V61" s="269"/>
      <c r="W61" s="130"/>
      <c r="X61" s="103"/>
      <c r="Y61" s="103"/>
      <c r="Z61" s="103"/>
      <c r="AA61" s="103"/>
      <c r="AB61" s="103"/>
      <c r="AC61" s="103"/>
      <c r="AD61" s="103"/>
      <c r="AE61" s="103"/>
      <c r="AF61" s="103"/>
      <c r="AG61" s="103"/>
      <c r="AH61" s="103"/>
      <c r="AI61" s="103"/>
      <c r="AJ61" s="103"/>
      <c r="AK61" s="103"/>
      <c r="AL61" s="103"/>
      <c r="AM61" s="103"/>
      <c r="AN61" s="103"/>
      <c r="AO61" s="103"/>
      <c r="AP61" s="103"/>
      <c r="AQ61" s="103"/>
      <c r="AR61" s="103"/>
      <c r="AS61" s="102"/>
      <c r="AT61" s="103"/>
      <c r="AU61" s="103"/>
      <c r="AV61" s="103"/>
      <c r="AW61" s="103"/>
      <c r="AX61" s="103"/>
      <c r="AY61" s="103"/>
      <c r="AZ61" s="103"/>
      <c r="BA61" s="103"/>
      <c r="BB61" s="103"/>
      <c r="BC61" s="103"/>
      <c r="BD61" s="103"/>
      <c r="BE61" s="103"/>
      <c r="BF61" s="103"/>
      <c r="BG61" s="103"/>
      <c r="BH61" s="103"/>
      <c r="BI61" s="103"/>
      <c r="BJ61" s="103"/>
      <c r="BK61" s="103"/>
      <c r="BL61" s="103"/>
      <c r="BM61" s="103"/>
      <c r="BN61" s="103"/>
      <c r="BO61" s="102"/>
      <c r="BP61" s="103"/>
      <c r="BQ61" s="103"/>
      <c r="BR61" s="103"/>
      <c r="BS61" s="103"/>
      <c r="BT61" s="103"/>
      <c r="BU61" s="103"/>
      <c r="BV61" s="103"/>
      <c r="BW61" s="103"/>
      <c r="BX61" s="103"/>
      <c r="BY61" s="103"/>
      <c r="BZ61" s="103"/>
      <c r="CA61" s="103"/>
      <c r="CB61" s="103"/>
      <c r="CC61" s="103"/>
      <c r="CD61" s="103"/>
      <c r="CE61" s="103"/>
      <c r="CF61" s="103"/>
      <c r="CG61" s="103"/>
      <c r="CH61" s="103"/>
      <c r="CI61" s="103"/>
      <c r="CJ61" s="103"/>
      <c r="CK61" s="102"/>
      <c r="CL61" s="103"/>
      <c r="CM61" s="103"/>
      <c r="CN61" s="103"/>
      <c r="CO61" s="103"/>
      <c r="CP61" s="103"/>
      <c r="CQ61" s="103"/>
      <c r="CR61" s="103"/>
      <c r="CS61" s="103"/>
      <c r="CT61" s="103"/>
      <c r="CU61" s="103"/>
      <c r="CV61" s="103"/>
      <c r="CW61" s="103"/>
      <c r="CX61" s="103"/>
      <c r="CY61" s="103"/>
      <c r="CZ61" s="103"/>
      <c r="DA61" s="103"/>
      <c r="DB61" s="103"/>
      <c r="DC61" s="103"/>
      <c r="DD61" s="103"/>
      <c r="DE61" s="103"/>
      <c r="DF61" s="103"/>
      <c r="DG61" s="102"/>
      <c r="DH61" s="103"/>
      <c r="DI61" s="103"/>
      <c r="DJ61" s="103"/>
      <c r="DK61" s="103"/>
      <c r="DL61" s="103"/>
      <c r="DM61" s="103"/>
      <c r="DN61" s="103"/>
      <c r="DO61" s="103"/>
      <c r="DP61" s="103"/>
      <c r="DQ61" s="103"/>
      <c r="DR61" s="103"/>
      <c r="DS61" s="103"/>
      <c r="DT61" s="103"/>
      <c r="DU61" s="103"/>
      <c r="DV61" s="103"/>
      <c r="DW61" s="103"/>
      <c r="DX61" s="103"/>
      <c r="DY61" s="103"/>
      <c r="DZ61" s="103"/>
      <c r="EA61" s="103"/>
      <c r="EB61" s="103"/>
      <c r="EC61" s="102"/>
      <c r="ED61" s="103"/>
      <c r="EE61" s="103"/>
      <c r="EF61" s="103"/>
      <c r="EG61" s="103"/>
      <c r="EH61" s="103"/>
      <c r="EI61" s="103"/>
      <c r="EJ61" s="103"/>
      <c r="EK61" s="103"/>
      <c r="EL61" s="103"/>
      <c r="EM61" s="103"/>
      <c r="EN61" s="103"/>
      <c r="EO61" s="103"/>
      <c r="EP61" s="103"/>
      <c r="EQ61" s="103"/>
      <c r="ER61" s="103"/>
      <c r="ES61" s="103"/>
      <c r="ET61" s="103"/>
      <c r="EU61" s="103"/>
      <c r="EV61" s="103"/>
      <c r="EW61" s="103"/>
      <c r="EX61" s="103"/>
      <c r="EY61" s="102"/>
      <c r="EZ61" s="103"/>
      <c r="FA61" s="103"/>
      <c r="FB61" s="103"/>
      <c r="FC61" s="103"/>
      <c r="FD61" s="103"/>
      <c r="FE61" s="103"/>
      <c r="FF61" s="103"/>
      <c r="FG61" s="103"/>
      <c r="FH61" s="103"/>
      <c r="FI61" s="103"/>
      <c r="FJ61" s="103"/>
      <c r="FK61" s="103"/>
      <c r="FL61" s="103"/>
      <c r="FM61" s="103"/>
      <c r="FN61" s="103"/>
      <c r="FO61" s="103"/>
      <c r="FP61" s="103"/>
      <c r="FQ61" s="103"/>
      <c r="FR61" s="103"/>
      <c r="FS61" s="103"/>
      <c r="FT61" s="103"/>
      <c r="FU61" s="102"/>
      <c r="FV61" s="103"/>
      <c r="FW61" s="103"/>
      <c r="FX61" s="103"/>
      <c r="FY61" s="103"/>
      <c r="FZ61" s="103"/>
      <c r="GA61" s="103"/>
      <c r="GB61" s="103"/>
      <c r="GC61" s="103"/>
      <c r="GD61" s="103"/>
      <c r="GE61" s="103"/>
      <c r="GF61" s="103"/>
      <c r="GG61" s="103"/>
      <c r="GH61" s="103"/>
      <c r="GI61" s="103"/>
      <c r="GJ61" s="103"/>
      <c r="GK61" s="103"/>
      <c r="GL61" s="103"/>
      <c r="GM61" s="103"/>
      <c r="GN61" s="103"/>
      <c r="GO61" s="103"/>
      <c r="GP61" s="103"/>
      <c r="GQ61" s="102"/>
      <c r="GR61" s="103"/>
      <c r="GS61" s="103"/>
      <c r="GT61" s="103"/>
      <c r="GU61" s="103"/>
      <c r="GV61" s="103"/>
      <c r="GW61" s="103"/>
      <c r="GX61" s="103"/>
      <c r="GY61" s="103"/>
      <c r="GZ61" s="103"/>
      <c r="HA61" s="103"/>
      <c r="HB61" s="103"/>
      <c r="HC61" s="103"/>
      <c r="HD61" s="103"/>
      <c r="HE61" s="103"/>
      <c r="HF61" s="103"/>
      <c r="HG61" s="103"/>
      <c r="HH61" s="103"/>
      <c r="HI61" s="103"/>
      <c r="HJ61" s="103"/>
      <c r="HK61" s="103"/>
      <c r="HL61" s="103"/>
      <c r="HM61" s="102"/>
      <c r="HN61" s="103"/>
      <c r="HO61" s="103"/>
      <c r="HP61" s="103"/>
      <c r="HQ61" s="103"/>
      <c r="HR61" s="103"/>
      <c r="HS61" s="103"/>
      <c r="HT61" s="103"/>
      <c r="HU61" s="103"/>
      <c r="HV61" s="103"/>
      <c r="HW61" s="103"/>
      <c r="HX61" s="103"/>
      <c r="HY61" s="103"/>
      <c r="HZ61" s="103"/>
      <c r="IA61" s="103"/>
      <c r="IB61" s="103"/>
      <c r="IC61" s="103"/>
      <c r="ID61" s="103"/>
      <c r="IE61" s="103"/>
      <c r="IF61" s="103"/>
      <c r="IG61" s="103"/>
      <c r="IH61" s="103"/>
      <c r="II61" s="102"/>
      <c r="IJ61" s="103"/>
      <c r="IK61" s="103"/>
      <c r="IL61" s="103"/>
      <c r="IM61" s="103"/>
      <c r="IN61" s="103"/>
      <c r="IO61" s="103"/>
      <c r="IP61" s="103"/>
      <c r="IQ61" s="103"/>
      <c r="IR61" s="103"/>
      <c r="IS61" s="103"/>
      <c r="IT61" s="103"/>
      <c r="IU61" s="103"/>
      <c r="IV61" s="103"/>
    </row>
    <row r="62" spans="1:256" s="7" customFormat="1" ht="12" customHeight="1">
      <c r="A62" s="270"/>
      <c r="B62" s="271"/>
      <c r="C62" s="271"/>
      <c r="D62" s="271"/>
      <c r="E62" s="271"/>
      <c r="F62" s="271"/>
      <c r="G62" s="271"/>
      <c r="H62" s="271"/>
      <c r="I62" s="271"/>
      <c r="J62" s="271"/>
      <c r="K62" s="271"/>
      <c r="L62" s="271"/>
      <c r="M62" s="271"/>
      <c r="N62" s="271"/>
      <c r="O62" s="271"/>
      <c r="P62" s="271"/>
      <c r="Q62" s="271"/>
      <c r="R62" s="271"/>
      <c r="S62" s="271"/>
      <c r="T62" s="271"/>
      <c r="U62" s="271"/>
      <c r="V62" s="272"/>
      <c r="W62" s="130"/>
      <c r="X62" s="103"/>
      <c r="Y62" s="103"/>
      <c r="Z62" s="103"/>
      <c r="AA62" s="103"/>
      <c r="AB62" s="103"/>
      <c r="AC62" s="103"/>
      <c r="AD62" s="103"/>
      <c r="AE62" s="103"/>
      <c r="AF62" s="103"/>
      <c r="AG62" s="103"/>
      <c r="AH62" s="103"/>
      <c r="AI62" s="103"/>
      <c r="AJ62" s="103"/>
      <c r="AK62" s="103"/>
      <c r="AL62" s="103"/>
      <c r="AM62" s="103"/>
      <c r="AN62" s="103"/>
      <c r="AO62" s="103"/>
      <c r="AP62" s="103"/>
      <c r="AQ62" s="103"/>
      <c r="AR62" s="103"/>
      <c r="AS62" s="102"/>
      <c r="AT62" s="103"/>
      <c r="AU62" s="103"/>
      <c r="AV62" s="103"/>
      <c r="AW62" s="103"/>
      <c r="AX62" s="103"/>
      <c r="AY62" s="103"/>
      <c r="AZ62" s="103"/>
      <c r="BA62" s="103"/>
      <c r="BB62" s="103"/>
      <c r="BC62" s="103"/>
      <c r="BD62" s="103"/>
      <c r="BE62" s="103"/>
      <c r="BF62" s="103"/>
      <c r="BG62" s="103"/>
      <c r="BH62" s="103"/>
      <c r="BI62" s="103"/>
      <c r="BJ62" s="103"/>
      <c r="BK62" s="103"/>
      <c r="BL62" s="103"/>
      <c r="BM62" s="103"/>
      <c r="BN62" s="103"/>
      <c r="BO62" s="102"/>
      <c r="BP62" s="103"/>
      <c r="BQ62" s="103"/>
      <c r="BR62" s="103"/>
      <c r="BS62" s="103"/>
      <c r="BT62" s="103"/>
      <c r="BU62" s="103"/>
      <c r="BV62" s="103"/>
      <c r="BW62" s="103"/>
      <c r="BX62" s="103"/>
      <c r="BY62" s="103"/>
      <c r="BZ62" s="103"/>
      <c r="CA62" s="103"/>
      <c r="CB62" s="103"/>
      <c r="CC62" s="103"/>
      <c r="CD62" s="103"/>
      <c r="CE62" s="103"/>
      <c r="CF62" s="103"/>
      <c r="CG62" s="103"/>
      <c r="CH62" s="103"/>
      <c r="CI62" s="103"/>
      <c r="CJ62" s="103"/>
      <c r="CK62" s="102"/>
      <c r="CL62" s="103"/>
      <c r="CM62" s="103"/>
      <c r="CN62" s="103"/>
      <c r="CO62" s="103"/>
      <c r="CP62" s="103"/>
      <c r="CQ62" s="103"/>
      <c r="CR62" s="103"/>
      <c r="CS62" s="103"/>
      <c r="CT62" s="103"/>
      <c r="CU62" s="103"/>
      <c r="CV62" s="103"/>
      <c r="CW62" s="103"/>
      <c r="CX62" s="103"/>
      <c r="CY62" s="103"/>
      <c r="CZ62" s="103"/>
      <c r="DA62" s="103"/>
      <c r="DB62" s="103"/>
      <c r="DC62" s="103"/>
      <c r="DD62" s="103"/>
      <c r="DE62" s="103"/>
      <c r="DF62" s="103"/>
      <c r="DG62" s="102"/>
      <c r="DH62" s="103"/>
      <c r="DI62" s="103"/>
      <c r="DJ62" s="103"/>
      <c r="DK62" s="103"/>
      <c r="DL62" s="103"/>
      <c r="DM62" s="103"/>
      <c r="DN62" s="103"/>
      <c r="DO62" s="103"/>
      <c r="DP62" s="103"/>
      <c r="DQ62" s="103"/>
      <c r="DR62" s="103"/>
      <c r="DS62" s="103"/>
      <c r="DT62" s="103"/>
      <c r="DU62" s="103"/>
      <c r="DV62" s="103"/>
      <c r="DW62" s="103"/>
      <c r="DX62" s="103"/>
      <c r="DY62" s="103"/>
      <c r="DZ62" s="103"/>
      <c r="EA62" s="103"/>
      <c r="EB62" s="103"/>
      <c r="EC62" s="102"/>
      <c r="ED62" s="103"/>
      <c r="EE62" s="103"/>
      <c r="EF62" s="103"/>
      <c r="EG62" s="103"/>
      <c r="EH62" s="103"/>
      <c r="EI62" s="103"/>
      <c r="EJ62" s="103"/>
      <c r="EK62" s="103"/>
      <c r="EL62" s="103"/>
      <c r="EM62" s="103"/>
      <c r="EN62" s="103"/>
      <c r="EO62" s="103"/>
      <c r="EP62" s="103"/>
      <c r="EQ62" s="103"/>
      <c r="ER62" s="103"/>
      <c r="ES62" s="103"/>
      <c r="ET62" s="103"/>
      <c r="EU62" s="103"/>
      <c r="EV62" s="103"/>
      <c r="EW62" s="103"/>
      <c r="EX62" s="103"/>
      <c r="EY62" s="102"/>
      <c r="EZ62" s="103"/>
      <c r="FA62" s="103"/>
      <c r="FB62" s="103"/>
      <c r="FC62" s="103"/>
      <c r="FD62" s="103"/>
      <c r="FE62" s="103"/>
      <c r="FF62" s="103"/>
      <c r="FG62" s="103"/>
      <c r="FH62" s="103"/>
      <c r="FI62" s="103"/>
      <c r="FJ62" s="103"/>
      <c r="FK62" s="103"/>
      <c r="FL62" s="103"/>
      <c r="FM62" s="103"/>
      <c r="FN62" s="103"/>
      <c r="FO62" s="103"/>
      <c r="FP62" s="103"/>
      <c r="FQ62" s="103"/>
      <c r="FR62" s="103"/>
      <c r="FS62" s="103"/>
      <c r="FT62" s="103"/>
      <c r="FU62" s="102"/>
      <c r="FV62" s="103"/>
      <c r="FW62" s="103"/>
      <c r="FX62" s="103"/>
      <c r="FY62" s="103"/>
      <c r="FZ62" s="103"/>
      <c r="GA62" s="103"/>
      <c r="GB62" s="103"/>
      <c r="GC62" s="103"/>
      <c r="GD62" s="103"/>
      <c r="GE62" s="103"/>
      <c r="GF62" s="103"/>
      <c r="GG62" s="103"/>
      <c r="GH62" s="103"/>
      <c r="GI62" s="103"/>
      <c r="GJ62" s="103"/>
      <c r="GK62" s="103"/>
      <c r="GL62" s="103"/>
      <c r="GM62" s="103"/>
      <c r="GN62" s="103"/>
      <c r="GO62" s="103"/>
      <c r="GP62" s="103"/>
      <c r="GQ62" s="102"/>
      <c r="GR62" s="103"/>
      <c r="GS62" s="103"/>
      <c r="GT62" s="103"/>
      <c r="GU62" s="103"/>
      <c r="GV62" s="103"/>
      <c r="GW62" s="103"/>
      <c r="GX62" s="103"/>
      <c r="GY62" s="103"/>
      <c r="GZ62" s="103"/>
      <c r="HA62" s="103"/>
      <c r="HB62" s="103"/>
      <c r="HC62" s="103"/>
      <c r="HD62" s="103"/>
      <c r="HE62" s="103"/>
      <c r="HF62" s="103"/>
      <c r="HG62" s="103"/>
      <c r="HH62" s="103"/>
      <c r="HI62" s="103"/>
      <c r="HJ62" s="103"/>
      <c r="HK62" s="103"/>
      <c r="HL62" s="103"/>
      <c r="HM62" s="102"/>
      <c r="HN62" s="103"/>
      <c r="HO62" s="103"/>
      <c r="HP62" s="103"/>
      <c r="HQ62" s="103"/>
      <c r="HR62" s="103"/>
      <c r="HS62" s="103"/>
      <c r="HT62" s="103"/>
      <c r="HU62" s="103"/>
      <c r="HV62" s="103"/>
      <c r="HW62" s="103"/>
      <c r="HX62" s="103"/>
      <c r="HY62" s="103"/>
      <c r="HZ62" s="103"/>
      <c r="IA62" s="103"/>
      <c r="IB62" s="103"/>
      <c r="IC62" s="103"/>
      <c r="ID62" s="103"/>
      <c r="IE62" s="103"/>
      <c r="IF62" s="103"/>
      <c r="IG62" s="103"/>
      <c r="IH62" s="103"/>
      <c r="II62" s="102"/>
      <c r="IJ62" s="103"/>
      <c r="IK62" s="103"/>
      <c r="IL62" s="103"/>
      <c r="IM62" s="103"/>
      <c r="IN62" s="103"/>
      <c r="IO62" s="103"/>
      <c r="IP62" s="103"/>
      <c r="IQ62" s="103"/>
      <c r="IR62" s="103"/>
      <c r="IS62" s="103"/>
      <c r="IT62" s="103"/>
      <c r="IU62" s="103"/>
      <c r="IV62" s="103"/>
    </row>
    <row r="63" spans="1:256" s="7" customFormat="1" ht="12" customHeight="1">
      <c r="A63" s="270"/>
      <c r="B63" s="271"/>
      <c r="C63" s="271"/>
      <c r="D63" s="271"/>
      <c r="E63" s="271"/>
      <c r="F63" s="271"/>
      <c r="G63" s="271"/>
      <c r="H63" s="271"/>
      <c r="I63" s="271"/>
      <c r="J63" s="271"/>
      <c r="K63" s="271"/>
      <c r="L63" s="271"/>
      <c r="M63" s="271"/>
      <c r="N63" s="271"/>
      <c r="O63" s="271"/>
      <c r="P63" s="271"/>
      <c r="Q63" s="271"/>
      <c r="R63" s="271"/>
      <c r="S63" s="271"/>
      <c r="T63" s="271"/>
      <c r="U63" s="271"/>
      <c r="V63" s="272"/>
      <c r="W63" s="130"/>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2"/>
      <c r="AT63" s="103"/>
      <c r="AU63" s="103"/>
      <c r="AV63" s="103"/>
      <c r="AW63" s="103"/>
      <c r="AX63" s="103"/>
      <c r="AY63" s="103"/>
      <c r="AZ63" s="103"/>
      <c r="BA63" s="103"/>
      <c r="BB63" s="103"/>
      <c r="BC63" s="103"/>
      <c r="BD63" s="103"/>
      <c r="BE63" s="103"/>
      <c r="BF63" s="103"/>
      <c r="BG63" s="103"/>
      <c r="BH63" s="103"/>
      <c r="BI63" s="103"/>
      <c r="BJ63" s="103"/>
      <c r="BK63" s="103"/>
      <c r="BL63" s="103"/>
      <c r="BM63" s="103"/>
      <c r="BN63" s="103"/>
      <c r="BO63" s="102"/>
      <c r="BP63" s="103"/>
      <c r="BQ63" s="103"/>
      <c r="BR63" s="103"/>
      <c r="BS63" s="103"/>
      <c r="BT63" s="103"/>
      <c r="BU63" s="103"/>
      <c r="BV63" s="103"/>
      <c r="BW63" s="103"/>
      <c r="BX63" s="103"/>
      <c r="BY63" s="103"/>
      <c r="BZ63" s="103"/>
      <c r="CA63" s="103"/>
      <c r="CB63" s="103"/>
      <c r="CC63" s="103"/>
      <c r="CD63" s="103"/>
      <c r="CE63" s="103"/>
      <c r="CF63" s="103"/>
      <c r="CG63" s="103"/>
      <c r="CH63" s="103"/>
      <c r="CI63" s="103"/>
      <c r="CJ63" s="103"/>
      <c r="CK63" s="102"/>
      <c r="CL63" s="103"/>
      <c r="CM63" s="103"/>
      <c r="CN63" s="103"/>
      <c r="CO63" s="103"/>
      <c r="CP63" s="103"/>
      <c r="CQ63" s="103"/>
      <c r="CR63" s="103"/>
      <c r="CS63" s="103"/>
      <c r="CT63" s="103"/>
      <c r="CU63" s="103"/>
      <c r="CV63" s="103"/>
      <c r="CW63" s="103"/>
      <c r="CX63" s="103"/>
      <c r="CY63" s="103"/>
      <c r="CZ63" s="103"/>
      <c r="DA63" s="103"/>
      <c r="DB63" s="103"/>
      <c r="DC63" s="103"/>
      <c r="DD63" s="103"/>
      <c r="DE63" s="103"/>
      <c r="DF63" s="103"/>
      <c r="DG63" s="102"/>
      <c r="DH63" s="103"/>
      <c r="DI63" s="103"/>
      <c r="DJ63" s="103"/>
      <c r="DK63" s="103"/>
      <c r="DL63" s="103"/>
      <c r="DM63" s="103"/>
      <c r="DN63" s="103"/>
      <c r="DO63" s="103"/>
      <c r="DP63" s="103"/>
      <c r="DQ63" s="103"/>
      <c r="DR63" s="103"/>
      <c r="DS63" s="103"/>
      <c r="DT63" s="103"/>
      <c r="DU63" s="103"/>
      <c r="DV63" s="103"/>
      <c r="DW63" s="103"/>
      <c r="DX63" s="103"/>
      <c r="DY63" s="103"/>
      <c r="DZ63" s="103"/>
      <c r="EA63" s="103"/>
      <c r="EB63" s="103"/>
      <c r="EC63" s="102"/>
      <c r="ED63" s="103"/>
      <c r="EE63" s="103"/>
      <c r="EF63" s="103"/>
      <c r="EG63" s="103"/>
      <c r="EH63" s="103"/>
      <c r="EI63" s="103"/>
      <c r="EJ63" s="103"/>
      <c r="EK63" s="103"/>
      <c r="EL63" s="103"/>
      <c r="EM63" s="103"/>
      <c r="EN63" s="103"/>
      <c r="EO63" s="103"/>
      <c r="EP63" s="103"/>
      <c r="EQ63" s="103"/>
      <c r="ER63" s="103"/>
      <c r="ES63" s="103"/>
      <c r="ET63" s="103"/>
      <c r="EU63" s="103"/>
      <c r="EV63" s="103"/>
      <c r="EW63" s="103"/>
      <c r="EX63" s="103"/>
      <c r="EY63" s="102"/>
      <c r="EZ63" s="103"/>
      <c r="FA63" s="103"/>
      <c r="FB63" s="103"/>
      <c r="FC63" s="103"/>
      <c r="FD63" s="103"/>
      <c r="FE63" s="103"/>
      <c r="FF63" s="103"/>
      <c r="FG63" s="103"/>
      <c r="FH63" s="103"/>
      <c r="FI63" s="103"/>
      <c r="FJ63" s="103"/>
      <c r="FK63" s="103"/>
      <c r="FL63" s="103"/>
      <c r="FM63" s="103"/>
      <c r="FN63" s="103"/>
      <c r="FO63" s="103"/>
      <c r="FP63" s="103"/>
      <c r="FQ63" s="103"/>
      <c r="FR63" s="103"/>
      <c r="FS63" s="103"/>
      <c r="FT63" s="103"/>
      <c r="FU63" s="102"/>
      <c r="FV63" s="103"/>
      <c r="FW63" s="103"/>
      <c r="FX63" s="103"/>
      <c r="FY63" s="103"/>
      <c r="FZ63" s="103"/>
      <c r="GA63" s="103"/>
      <c r="GB63" s="103"/>
      <c r="GC63" s="103"/>
      <c r="GD63" s="103"/>
      <c r="GE63" s="103"/>
      <c r="GF63" s="103"/>
      <c r="GG63" s="103"/>
      <c r="GH63" s="103"/>
      <c r="GI63" s="103"/>
      <c r="GJ63" s="103"/>
      <c r="GK63" s="103"/>
      <c r="GL63" s="103"/>
      <c r="GM63" s="103"/>
      <c r="GN63" s="103"/>
      <c r="GO63" s="103"/>
      <c r="GP63" s="103"/>
      <c r="GQ63" s="102"/>
      <c r="GR63" s="103"/>
      <c r="GS63" s="103"/>
      <c r="GT63" s="103"/>
      <c r="GU63" s="103"/>
      <c r="GV63" s="103"/>
      <c r="GW63" s="103"/>
      <c r="GX63" s="103"/>
      <c r="GY63" s="103"/>
      <c r="GZ63" s="103"/>
      <c r="HA63" s="103"/>
      <c r="HB63" s="103"/>
      <c r="HC63" s="103"/>
      <c r="HD63" s="103"/>
      <c r="HE63" s="103"/>
      <c r="HF63" s="103"/>
      <c r="HG63" s="103"/>
      <c r="HH63" s="103"/>
      <c r="HI63" s="103"/>
      <c r="HJ63" s="103"/>
      <c r="HK63" s="103"/>
      <c r="HL63" s="103"/>
      <c r="HM63" s="102"/>
      <c r="HN63" s="103"/>
      <c r="HO63" s="103"/>
      <c r="HP63" s="103"/>
      <c r="HQ63" s="103"/>
      <c r="HR63" s="103"/>
      <c r="HS63" s="103"/>
      <c r="HT63" s="103"/>
      <c r="HU63" s="103"/>
      <c r="HV63" s="103"/>
      <c r="HW63" s="103"/>
      <c r="HX63" s="103"/>
      <c r="HY63" s="103"/>
      <c r="HZ63" s="103"/>
      <c r="IA63" s="103"/>
      <c r="IB63" s="103"/>
      <c r="IC63" s="103"/>
      <c r="ID63" s="103"/>
      <c r="IE63" s="103"/>
      <c r="IF63" s="103"/>
      <c r="IG63" s="103"/>
      <c r="IH63" s="103"/>
      <c r="II63" s="102"/>
      <c r="IJ63" s="103"/>
      <c r="IK63" s="103"/>
      <c r="IL63" s="103"/>
      <c r="IM63" s="103"/>
      <c r="IN63" s="103"/>
      <c r="IO63" s="103"/>
      <c r="IP63" s="103"/>
      <c r="IQ63" s="103"/>
      <c r="IR63" s="103"/>
      <c r="IS63" s="103"/>
      <c r="IT63" s="103"/>
      <c r="IU63" s="103"/>
      <c r="IV63" s="103"/>
    </row>
    <row r="64" spans="1:23" s="10" customFormat="1" ht="12" customHeight="1">
      <c r="A64" s="273"/>
      <c r="B64" s="274"/>
      <c r="C64" s="274"/>
      <c r="D64" s="274"/>
      <c r="E64" s="274"/>
      <c r="F64" s="274"/>
      <c r="G64" s="274"/>
      <c r="H64" s="274"/>
      <c r="I64" s="274"/>
      <c r="J64" s="274"/>
      <c r="K64" s="274"/>
      <c r="L64" s="274"/>
      <c r="M64" s="274"/>
      <c r="N64" s="274"/>
      <c r="O64" s="274"/>
      <c r="P64" s="274"/>
      <c r="Q64" s="274"/>
      <c r="R64" s="274"/>
      <c r="S64" s="274"/>
      <c r="T64" s="274"/>
      <c r="U64" s="274"/>
      <c r="V64" s="274"/>
      <c r="W64" s="48"/>
    </row>
  </sheetData>
  <sheetProtection/>
  <mergeCells count="17">
    <mergeCell ref="A2:V2"/>
    <mergeCell ref="R3:S3"/>
    <mergeCell ref="E3:E4"/>
    <mergeCell ref="H3:I3"/>
    <mergeCell ref="F3:F4"/>
    <mergeCell ref="T3:V3"/>
    <mergeCell ref="B3:B4"/>
    <mergeCell ref="A58:V60"/>
    <mergeCell ref="A61:V64"/>
    <mergeCell ref="A57:V57"/>
    <mergeCell ref="C3:C4"/>
    <mergeCell ref="G3:G4"/>
    <mergeCell ref="D3:D4"/>
    <mergeCell ref="B55:D55"/>
    <mergeCell ref="L3:M3"/>
    <mergeCell ref="J3:K3"/>
    <mergeCell ref="N3:Q3"/>
  </mergeCells>
  <printOptions/>
  <pageMargins left="0.3" right="0.13" top="1" bottom="1" header="0.5" footer="0.5"/>
  <pageSetup orientation="portrait" paperSize="9" scale="35" r:id="rId2"/>
  <ignoredErrors>
    <ignoredError sqref="N33:P39 V7:V8 Q14 N7:P32 Q42:T49 Q33:T41 Q50:T53 V42:V43 V49 N50:P53 P47" formula="1"/>
    <ignoredError sqref="V9:V40 V44:V48" formula="1" unlockedFormula="1"/>
  </ignoredErrors>
  <drawing r:id="rId1"/>
</worksheet>
</file>

<file path=xl/worksheets/sheet2.xml><?xml version="1.0" encoding="utf-8"?>
<worksheet xmlns="http://schemas.openxmlformats.org/spreadsheetml/2006/main" xmlns:r="http://schemas.openxmlformats.org/officeDocument/2006/relationships">
  <dimension ref="A1:IV35"/>
  <sheetViews>
    <sheetView zoomScale="110" zoomScaleNormal="110" zoomScalePageLayoutView="0" workbookViewId="0" topLeftCell="A1">
      <selection activeCell="A3" sqref="A3:V3"/>
    </sheetView>
  </sheetViews>
  <sheetFormatPr defaultColWidth="4.421875" defaultRowHeight="12.75"/>
  <cols>
    <col min="1" max="1" width="4.140625" style="54" bestFit="1" customWidth="1"/>
    <col min="2" max="2" width="60.00390625" style="15" bestFit="1" customWidth="1"/>
    <col min="3" max="3" width="8.7109375" style="16" bestFit="1" customWidth="1"/>
    <col min="4" max="4" width="22.00390625" style="6" bestFit="1" customWidth="1"/>
    <col min="5" max="5" width="6.140625" style="17" hidden="1" customWidth="1"/>
    <col min="6" max="6" width="7.140625" style="17" customWidth="1"/>
    <col min="7" max="7" width="8.00390625" style="17" hidden="1" customWidth="1"/>
    <col min="8" max="8" width="11.421875" style="18" hidden="1" customWidth="1"/>
    <col min="9" max="9" width="7.421875" style="24" hidden="1" customWidth="1"/>
    <col min="10" max="10" width="11.421875" style="18" hidden="1" customWidth="1"/>
    <col min="11" max="11" width="7.421875" style="24" hidden="1" customWidth="1"/>
    <col min="12" max="12" width="11.421875" style="18" hidden="1" customWidth="1"/>
    <col min="13" max="13" width="7.421875" style="24" hidden="1" customWidth="1"/>
    <col min="14" max="14" width="14.140625" style="21" bestFit="1" customWidth="1"/>
    <col min="15" max="15" width="9.00390625" style="25" bestFit="1" customWidth="1"/>
    <col min="16" max="16" width="8.57421875" style="31" bestFit="1" customWidth="1"/>
    <col min="17" max="17" width="6.421875" style="32" customWidth="1"/>
    <col min="18" max="18" width="13.28125" style="33" hidden="1" customWidth="1"/>
    <col min="19" max="19" width="9.8515625" style="34" hidden="1" customWidth="1"/>
    <col min="20" max="20" width="13.7109375" style="33" bestFit="1" customWidth="1"/>
    <col min="21" max="21" width="9.421875" style="31" bestFit="1" customWidth="1"/>
    <col min="22" max="22" width="6.421875" style="32" customWidth="1"/>
    <col min="23" max="23" width="2.421875" style="35" bestFit="1" customWidth="1"/>
    <col min="24" max="26" width="4.421875" style="6" customWidth="1"/>
    <col min="27" max="27" width="2.140625" style="6" bestFit="1" customWidth="1"/>
    <col min="28" max="16384" width="4.421875" style="6" customWidth="1"/>
  </cols>
  <sheetData>
    <row r="1" spans="1:23" s="30" customFormat="1" ht="46.5" customHeight="1">
      <c r="A1" s="81"/>
      <c r="B1" s="26"/>
      <c r="C1" s="27"/>
      <c r="D1" s="28"/>
      <c r="E1" s="29"/>
      <c r="F1" s="29"/>
      <c r="G1" s="29"/>
      <c r="H1" s="55"/>
      <c r="I1" s="65"/>
      <c r="J1" s="58"/>
      <c r="K1" s="68"/>
      <c r="L1" s="59"/>
      <c r="M1" s="69"/>
      <c r="N1" s="60"/>
      <c r="O1" s="70"/>
      <c r="P1" s="73"/>
      <c r="Q1" s="75"/>
      <c r="R1" s="63"/>
      <c r="S1" s="34"/>
      <c r="T1" s="63"/>
      <c r="U1" s="73"/>
      <c r="V1" s="99"/>
      <c r="W1" s="49"/>
    </row>
    <row r="2" spans="1:23" s="30" customFormat="1" ht="24" customHeight="1">
      <c r="A2" s="104"/>
      <c r="B2" s="105"/>
      <c r="C2" s="106"/>
      <c r="D2" s="107"/>
      <c r="E2" s="108"/>
      <c r="F2" s="108"/>
      <c r="G2" s="108"/>
      <c r="H2" s="109"/>
      <c r="I2" s="110"/>
      <c r="J2" s="111"/>
      <c r="K2" s="112"/>
      <c r="L2" s="113"/>
      <c r="M2" s="114"/>
      <c r="N2" s="115"/>
      <c r="O2" s="116"/>
      <c r="P2" s="117"/>
      <c r="Q2" s="118"/>
      <c r="R2" s="119"/>
      <c r="S2" s="120"/>
      <c r="T2" s="119"/>
      <c r="U2" s="117"/>
      <c r="V2" s="121"/>
      <c r="W2" s="49"/>
    </row>
    <row r="3" spans="1:23" s="3" customFormat="1" ht="26.25" customHeight="1" thickBot="1">
      <c r="A3" s="311" t="s">
        <v>35</v>
      </c>
      <c r="B3" s="312"/>
      <c r="C3" s="312"/>
      <c r="D3" s="312"/>
      <c r="E3" s="312"/>
      <c r="F3" s="312"/>
      <c r="G3" s="312"/>
      <c r="H3" s="312"/>
      <c r="I3" s="312"/>
      <c r="J3" s="312"/>
      <c r="K3" s="312"/>
      <c r="L3" s="312"/>
      <c r="M3" s="312"/>
      <c r="N3" s="312"/>
      <c r="O3" s="312"/>
      <c r="P3" s="312"/>
      <c r="Q3" s="312"/>
      <c r="R3" s="312"/>
      <c r="S3" s="312"/>
      <c r="T3" s="312"/>
      <c r="U3" s="312"/>
      <c r="V3" s="313"/>
      <c r="W3" s="49"/>
    </row>
    <row r="4" spans="1:23" s="77" customFormat="1" ht="20.25" customHeight="1">
      <c r="A4" s="127"/>
      <c r="B4" s="292" t="s">
        <v>14</v>
      </c>
      <c r="C4" s="277" t="s">
        <v>21</v>
      </c>
      <c r="D4" s="279" t="s">
        <v>1</v>
      </c>
      <c r="E4" s="279" t="s">
        <v>25</v>
      </c>
      <c r="F4" s="279" t="s">
        <v>26</v>
      </c>
      <c r="G4" s="279" t="s">
        <v>27</v>
      </c>
      <c r="H4" s="294" t="s">
        <v>2</v>
      </c>
      <c r="I4" s="294"/>
      <c r="J4" s="294" t="s">
        <v>3</v>
      </c>
      <c r="K4" s="294"/>
      <c r="L4" s="294" t="s">
        <v>4</v>
      </c>
      <c r="M4" s="294"/>
      <c r="N4" s="314" t="s">
        <v>28</v>
      </c>
      <c r="O4" s="314"/>
      <c r="P4" s="314"/>
      <c r="Q4" s="314"/>
      <c r="R4" s="294" t="s">
        <v>0</v>
      </c>
      <c r="S4" s="294"/>
      <c r="T4" s="314" t="s">
        <v>15</v>
      </c>
      <c r="U4" s="314"/>
      <c r="V4" s="315"/>
      <c r="W4" s="122"/>
    </row>
    <row r="5" spans="1:23" s="77" customFormat="1" ht="29.25" customHeight="1" thickBot="1">
      <c r="A5" s="128"/>
      <c r="B5" s="293"/>
      <c r="C5" s="278"/>
      <c r="D5" s="281"/>
      <c r="E5" s="280"/>
      <c r="F5" s="280"/>
      <c r="G5" s="280"/>
      <c r="H5" s="123" t="s">
        <v>7</v>
      </c>
      <c r="I5" s="124" t="s">
        <v>6</v>
      </c>
      <c r="J5" s="123" t="s">
        <v>7</v>
      </c>
      <c r="K5" s="124" t="s">
        <v>6</v>
      </c>
      <c r="L5" s="123" t="s">
        <v>7</v>
      </c>
      <c r="M5" s="124" t="s">
        <v>6</v>
      </c>
      <c r="N5" s="123" t="s">
        <v>7</v>
      </c>
      <c r="O5" s="124" t="s">
        <v>6</v>
      </c>
      <c r="P5" s="124" t="s">
        <v>16</v>
      </c>
      <c r="Q5" s="125" t="s">
        <v>17</v>
      </c>
      <c r="R5" s="123" t="s">
        <v>7</v>
      </c>
      <c r="S5" s="78" t="s">
        <v>5</v>
      </c>
      <c r="T5" s="123" t="s">
        <v>7</v>
      </c>
      <c r="U5" s="124" t="s">
        <v>6</v>
      </c>
      <c r="V5" s="126" t="s">
        <v>17</v>
      </c>
      <c r="W5" s="122"/>
    </row>
    <row r="6" spans="1:23" s="4" customFormat="1" ht="15" customHeight="1">
      <c r="A6" s="50">
        <v>1</v>
      </c>
      <c r="B6" s="200" t="s">
        <v>49</v>
      </c>
      <c r="C6" s="156">
        <v>40578</v>
      </c>
      <c r="D6" s="201" t="s">
        <v>24</v>
      </c>
      <c r="E6" s="202">
        <v>223</v>
      </c>
      <c r="F6" s="202">
        <v>360</v>
      </c>
      <c r="G6" s="202">
        <v>3</v>
      </c>
      <c r="H6" s="203">
        <v>586023</v>
      </c>
      <c r="I6" s="157">
        <v>61690</v>
      </c>
      <c r="J6" s="203">
        <v>991800</v>
      </c>
      <c r="K6" s="157">
        <v>101997</v>
      </c>
      <c r="L6" s="203">
        <v>928539</v>
      </c>
      <c r="M6" s="157">
        <v>95072</v>
      </c>
      <c r="N6" s="204">
        <f>+L6+J6+H6</f>
        <v>2506362</v>
      </c>
      <c r="O6" s="158">
        <f>+M6+K6+I6</f>
        <v>258759</v>
      </c>
      <c r="P6" s="157">
        <f>+O6/F6</f>
        <v>718.775</v>
      </c>
      <c r="Q6" s="205">
        <f>+N6/O6</f>
        <v>9.686086281056891</v>
      </c>
      <c r="R6" s="203">
        <v>3338977</v>
      </c>
      <c r="S6" s="206">
        <f aca="true" t="shared" si="0" ref="S6:S25">IF(R6&lt;&gt;0,-(R6-N6)/R6,"")</f>
        <v>-0.249362304681943</v>
      </c>
      <c r="T6" s="203">
        <v>14233509</v>
      </c>
      <c r="U6" s="157">
        <v>1500931</v>
      </c>
      <c r="V6" s="207">
        <f>+T6/U6</f>
        <v>9.483120143430977</v>
      </c>
      <c r="W6" s="131">
        <v>1</v>
      </c>
    </row>
    <row r="7" spans="1:23" s="4" customFormat="1" ht="15" customHeight="1">
      <c r="A7" s="50">
        <v>2</v>
      </c>
      <c r="B7" s="208" t="s">
        <v>37</v>
      </c>
      <c r="C7" s="138">
        <v>40550</v>
      </c>
      <c r="D7" s="165" t="s">
        <v>24</v>
      </c>
      <c r="E7" s="166">
        <v>355</v>
      </c>
      <c r="F7" s="166">
        <v>276</v>
      </c>
      <c r="G7" s="166">
        <v>7</v>
      </c>
      <c r="H7" s="167">
        <v>151613</v>
      </c>
      <c r="I7" s="139">
        <v>17782</v>
      </c>
      <c r="J7" s="167">
        <v>309683</v>
      </c>
      <c r="K7" s="139">
        <v>33676</v>
      </c>
      <c r="L7" s="167">
        <v>348472</v>
      </c>
      <c r="M7" s="139">
        <v>38402</v>
      </c>
      <c r="N7" s="168">
        <f>+L7+J7+H7</f>
        <v>809768</v>
      </c>
      <c r="O7" s="140">
        <f>+M7+K7+I7</f>
        <v>89860</v>
      </c>
      <c r="P7" s="139">
        <f>+O7/F7</f>
        <v>325.57971014492756</v>
      </c>
      <c r="Q7" s="169">
        <f>+N7/O7</f>
        <v>9.011440017805475</v>
      </c>
      <c r="R7" s="167">
        <v>1284300</v>
      </c>
      <c r="S7" s="170">
        <f t="shared" si="0"/>
        <v>-0.36948688001245816</v>
      </c>
      <c r="T7" s="167">
        <v>35394280</v>
      </c>
      <c r="U7" s="139">
        <v>3775602</v>
      </c>
      <c r="V7" s="209">
        <f>+T7/U7</f>
        <v>9.374473262806832</v>
      </c>
      <c r="W7" s="131">
        <v>1</v>
      </c>
    </row>
    <row r="8" spans="1:23" s="5" customFormat="1" ht="15" customHeight="1" thickBot="1">
      <c r="A8" s="134">
        <v>3</v>
      </c>
      <c r="B8" s="240" t="s">
        <v>64</v>
      </c>
      <c r="C8" s="241">
        <v>40571</v>
      </c>
      <c r="D8" s="242" t="s">
        <v>22</v>
      </c>
      <c r="E8" s="243">
        <v>364</v>
      </c>
      <c r="F8" s="243">
        <v>312</v>
      </c>
      <c r="G8" s="243">
        <v>4</v>
      </c>
      <c r="H8" s="244">
        <v>131776</v>
      </c>
      <c r="I8" s="245">
        <v>16163</v>
      </c>
      <c r="J8" s="244">
        <v>217316.5</v>
      </c>
      <c r="K8" s="245">
        <v>25216</v>
      </c>
      <c r="L8" s="244">
        <v>245010.5</v>
      </c>
      <c r="M8" s="245">
        <v>28004</v>
      </c>
      <c r="N8" s="246">
        <f>SUM(H8+J8+L8)</f>
        <v>594103</v>
      </c>
      <c r="O8" s="247">
        <f>SUM(I8+K8+M8)</f>
        <v>69383</v>
      </c>
      <c r="P8" s="248">
        <f>IF(N8&lt;&gt;0,O8/F8,"")</f>
        <v>222.38141025641025</v>
      </c>
      <c r="Q8" s="249">
        <v>0</v>
      </c>
      <c r="R8" s="244">
        <v>1182988.5</v>
      </c>
      <c r="S8" s="250">
        <f t="shared" si="0"/>
        <v>-0.49779477991544296</v>
      </c>
      <c r="T8" s="244">
        <v>15844438</v>
      </c>
      <c r="U8" s="245">
        <v>1830772</v>
      </c>
      <c r="V8" s="251">
        <f>T8/U8</f>
        <v>8.654511867124906</v>
      </c>
      <c r="W8" s="131"/>
    </row>
    <row r="9" spans="1:23" s="5" customFormat="1" ht="15" customHeight="1">
      <c r="A9" s="51">
        <v>4</v>
      </c>
      <c r="B9" s="229" t="s">
        <v>65</v>
      </c>
      <c r="C9" s="230">
        <v>40592</v>
      </c>
      <c r="D9" s="231" t="s">
        <v>24</v>
      </c>
      <c r="E9" s="232">
        <v>27</v>
      </c>
      <c r="F9" s="232">
        <v>27</v>
      </c>
      <c r="G9" s="232">
        <v>1</v>
      </c>
      <c r="H9" s="233">
        <v>111923</v>
      </c>
      <c r="I9" s="160">
        <v>8249</v>
      </c>
      <c r="J9" s="233">
        <v>169629</v>
      </c>
      <c r="K9" s="160">
        <v>11924</v>
      </c>
      <c r="L9" s="233">
        <v>148059</v>
      </c>
      <c r="M9" s="160">
        <v>10424</v>
      </c>
      <c r="N9" s="234">
        <f>+L9+J9+H9</f>
        <v>429611</v>
      </c>
      <c r="O9" s="235">
        <f>+M9+K9+I9</f>
        <v>30597</v>
      </c>
      <c r="P9" s="160">
        <f>+O9/F9</f>
        <v>1133.2222222222222</v>
      </c>
      <c r="Q9" s="236">
        <f>+N9/O9</f>
        <v>14.040951727293525</v>
      </c>
      <c r="R9" s="233"/>
      <c r="S9" s="237">
        <f t="shared" si="0"/>
      </c>
      <c r="T9" s="233">
        <v>429611</v>
      </c>
      <c r="U9" s="160">
        <v>30597</v>
      </c>
      <c r="V9" s="238">
        <f>+T9/U9</f>
        <v>14.040951727293525</v>
      </c>
      <c r="W9" s="131"/>
    </row>
    <row r="10" spans="1:23" s="5" customFormat="1" ht="15" customHeight="1">
      <c r="A10" s="51">
        <v>5</v>
      </c>
      <c r="B10" s="211" t="s">
        <v>51</v>
      </c>
      <c r="C10" s="141">
        <v>40585</v>
      </c>
      <c r="D10" s="173" t="s">
        <v>23</v>
      </c>
      <c r="E10" s="174">
        <v>89</v>
      </c>
      <c r="F10" s="174">
        <v>88</v>
      </c>
      <c r="G10" s="174">
        <v>2</v>
      </c>
      <c r="H10" s="175">
        <v>72664</v>
      </c>
      <c r="I10" s="142">
        <v>6874</v>
      </c>
      <c r="J10" s="175">
        <v>126230</v>
      </c>
      <c r="K10" s="142">
        <v>11321</v>
      </c>
      <c r="L10" s="175">
        <v>112259</v>
      </c>
      <c r="M10" s="142">
        <v>10284</v>
      </c>
      <c r="N10" s="176">
        <f>+H10+J10+L10</f>
        <v>311153</v>
      </c>
      <c r="O10" s="143">
        <f>+I10+K10+M10</f>
        <v>28479</v>
      </c>
      <c r="P10" s="177">
        <f>IF(N10&lt;&gt;0,O10/F10,"")</f>
        <v>323.625</v>
      </c>
      <c r="Q10" s="135">
        <f>IF(N10&lt;&gt;0,N10/O10,"")</f>
        <v>10.925699638329997</v>
      </c>
      <c r="R10" s="175">
        <v>452736</v>
      </c>
      <c r="S10" s="170">
        <f t="shared" si="0"/>
        <v>-0.31272750565450946</v>
      </c>
      <c r="T10" s="175">
        <v>1003117</v>
      </c>
      <c r="U10" s="142">
        <v>94927</v>
      </c>
      <c r="V10" s="136">
        <f>T10/U10</f>
        <v>10.56724641039957</v>
      </c>
      <c r="W10" s="132"/>
    </row>
    <row r="11" spans="1:23" s="5" customFormat="1" ht="15" customHeight="1">
      <c r="A11" s="51">
        <v>6</v>
      </c>
      <c r="B11" s="211" t="s">
        <v>50</v>
      </c>
      <c r="C11" s="141">
        <v>40578</v>
      </c>
      <c r="D11" s="173" t="s">
        <v>8</v>
      </c>
      <c r="E11" s="174">
        <v>79</v>
      </c>
      <c r="F11" s="174">
        <v>76</v>
      </c>
      <c r="G11" s="174">
        <v>3</v>
      </c>
      <c r="H11" s="175">
        <v>63240</v>
      </c>
      <c r="I11" s="142">
        <v>5065</v>
      </c>
      <c r="J11" s="175">
        <v>121099</v>
      </c>
      <c r="K11" s="142">
        <v>9400</v>
      </c>
      <c r="L11" s="175">
        <v>105996</v>
      </c>
      <c r="M11" s="142">
        <v>8296</v>
      </c>
      <c r="N11" s="176">
        <v>290335</v>
      </c>
      <c r="O11" s="143">
        <v>22761</v>
      </c>
      <c r="P11" s="171">
        <f>IF(N11&lt;&gt;0,O11/F11,"")</f>
        <v>299.4868421052632</v>
      </c>
      <c r="Q11" s="178">
        <f>IF(N11&lt;&gt;0,N11/O11,"")</f>
        <v>12.75581037739994</v>
      </c>
      <c r="R11" s="175">
        <v>533142</v>
      </c>
      <c r="S11" s="170">
        <f t="shared" si="0"/>
        <v>-0.4554265092601971</v>
      </c>
      <c r="T11" s="179">
        <v>2297464</v>
      </c>
      <c r="U11" s="144">
        <v>184293</v>
      </c>
      <c r="V11" s="212">
        <f>IF(T11&lt;&gt;0,T11/U11,"")</f>
        <v>12.46636605839614</v>
      </c>
      <c r="W11" s="131">
        <v>1</v>
      </c>
    </row>
    <row r="12" spans="1:23" s="5" customFormat="1" ht="15" customHeight="1">
      <c r="A12" s="51">
        <v>7</v>
      </c>
      <c r="B12" s="211" t="s">
        <v>66</v>
      </c>
      <c r="C12" s="141">
        <v>40592</v>
      </c>
      <c r="D12" s="173" t="s">
        <v>23</v>
      </c>
      <c r="E12" s="174">
        <v>168</v>
      </c>
      <c r="F12" s="174">
        <v>168</v>
      </c>
      <c r="G12" s="174">
        <v>1</v>
      </c>
      <c r="H12" s="175">
        <v>57590</v>
      </c>
      <c r="I12" s="142">
        <v>4932</v>
      </c>
      <c r="J12" s="175">
        <v>108396</v>
      </c>
      <c r="K12" s="142">
        <v>9136</v>
      </c>
      <c r="L12" s="175">
        <v>96504</v>
      </c>
      <c r="M12" s="142">
        <v>8437</v>
      </c>
      <c r="N12" s="176">
        <f>+H12+J12+L12</f>
        <v>262490</v>
      </c>
      <c r="O12" s="143">
        <f>+I12+K12+M12</f>
        <v>22505</v>
      </c>
      <c r="P12" s="177">
        <f>IF(N12&lt;&gt;0,O12/F12,"")</f>
        <v>133.95833333333334</v>
      </c>
      <c r="Q12" s="135">
        <f>IF(N12&lt;&gt;0,N12/O12,"")</f>
        <v>11.663630304376806</v>
      </c>
      <c r="R12" s="175"/>
      <c r="S12" s="170">
        <f t="shared" si="0"/>
      </c>
      <c r="T12" s="175">
        <v>262490</v>
      </c>
      <c r="U12" s="142">
        <v>22505</v>
      </c>
      <c r="V12" s="136">
        <f>T12/U12</f>
        <v>11.663630304376806</v>
      </c>
      <c r="W12" s="131"/>
    </row>
    <row r="13" spans="1:23" s="5" customFormat="1" ht="15" customHeight="1">
      <c r="A13" s="51">
        <v>8</v>
      </c>
      <c r="B13" s="208" t="s">
        <v>67</v>
      </c>
      <c r="C13" s="138">
        <v>40592</v>
      </c>
      <c r="D13" s="165" t="s">
        <v>24</v>
      </c>
      <c r="E13" s="166">
        <v>80</v>
      </c>
      <c r="F13" s="166">
        <v>80</v>
      </c>
      <c r="G13" s="166">
        <v>1</v>
      </c>
      <c r="H13" s="167">
        <v>48282</v>
      </c>
      <c r="I13" s="139">
        <v>5284</v>
      </c>
      <c r="J13" s="167">
        <v>65968</v>
      </c>
      <c r="K13" s="139">
        <v>6874</v>
      </c>
      <c r="L13" s="167">
        <v>67095</v>
      </c>
      <c r="M13" s="139">
        <v>7050</v>
      </c>
      <c r="N13" s="168">
        <f>+L13+J13+H13</f>
        <v>181345</v>
      </c>
      <c r="O13" s="140">
        <f>+M13+K13+I13</f>
        <v>19208</v>
      </c>
      <c r="P13" s="139">
        <f>+O13/F13</f>
        <v>240.1</v>
      </c>
      <c r="Q13" s="169">
        <f>+N13/O13</f>
        <v>9.441118284048313</v>
      </c>
      <c r="R13" s="167"/>
      <c r="S13" s="170">
        <f t="shared" si="0"/>
      </c>
      <c r="T13" s="167">
        <v>181345</v>
      </c>
      <c r="U13" s="139">
        <v>19208</v>
      </c>
      <c r="V13" s="209">
        <f>+T13/U13</f>
        <v>9.441118284048313</v>
      </c>
      <c r="W13" s="131">
        <v>1</v>
      </c>
    </row>
    <row r="14" spans="1:23" s="5" customFormat="1" ht="15" customHeight="1">
      <c r="A14" s="51">
        <v>9</v>
      </c>
      <c r="B14" s="208" t="s">
        <v>68</v>
      </c>
      <c r="C14" s="138">
        <v>40592</v>
      </c>
      <c r="D14" s="165" t="s">
        <v>54</v>
      </c>
      <c r="E14" s="166">
        <v>26</v>
      </c>
      <c r="F14" s="166">
        <v>26</v>
      </c>
      <c r="G14" s="166">
        <v>1</v>
      </c>
      <c r="H14" s="180">
        <v>36189</v>
      </c>
      <c r="I14" s="145">
        <v>2977</v>
      </c>
      <c r="J14" s="180">
        <v>61982.5</v>
      </c>
      <c r="K14" s="145">
        <v>4886</v>
      </c>
      <c r="L14" s="180">
        <v>60533.5</v>
      </c>
      <c r="M14" s="145">
        <v>4724</v>
      </c>
      <c r="N14" s="181">
        <f>H14+J14+L14</f>
        <v>158705</v>
      </c>
      <c r="O14" s="146">
        <f>I14+K14+M14</f>
        <v>12587</v>
      </c>
      <c r="P14" s="145">
        <f>O14/F14</f>
        <v>484.11538461538464</v>
      </c>
      <c r="Q14" s="137">
        <f>+N14/O14</f>
        <v>12.608643838881386</v>
      </c>
      <c r="R14" s="182"/>
      <c r="S14" s="170">
        <f t="shared" si="0"/>
      </c>
      <c r="T14" s="183">
        <v>158705</v>
      </c>
      <c r="U14" s="147">
        <v>12587</v>
      </c>
      <c r="V14" s="210">
        <f>T14/U14</f>
        <v>12.608643838881386</v>
      </c>
      <c r="W14" s="132"/>
    </row>
    <row r="15" spans="1:23" s="5" customFormat="1" ht="15" customHeight="1">
      <c r="A15" s="51">
        <v>10</v>
      </c>
      <c r="B15" s="211" t="s">
        <v>43</v>
      </c>
      <c r="C15" s="141">
        <v>40564</v>
      </c>
      <c r="D15" s="173" t="s">
        <v>23</v>
      </c>
      <c r="E15" s="174">
        <v>109</v>
      </c>
      <c r="F15" s="174">
        <v>100</v>
      </c>
      <c r="G15" s="174">
        <v>5</v>
      </c>
      <c r="H15" s="175">
        <v>12931</v>
      </c>
      <c r="I15" s="142">
        <v>1593</v>
      </c>
      <c r="J15" s="175">
        <v>56222</v>
      </c>
      <c r="K15" s="142">
        <v>5664</v>
      </c>
      <c r="L15" s="175">
        <v>67130</v>
      </c>
      <c r="M15" s="142">
        <v>6812</v>
      </c>
      <c r="N15" s="176">
        <f>+H15+J15+L15</f>
        <v>136283</v>
      </c>
      <c r="O15" s="143">
        <f>+I15+K15+M15</f>
        <v>14069</v>
      </c>
      <c r="P15" s="177">
        <f>IF(N15&lt;&gt;0,O15/F15,"")</f>
        <v>140.69</v>
      </c>
      <c r="Q15" s="135">
        <f>IF(N15&lt;&gt;0,N15/O15,"")</f>
        <v>9.68675812069088</v>
      </c>
      <c r="R15" s="175">
        <v>307183</v>
      </c>
      <c r="S15" s="170">
        <f t="shared" si="0"/>
        <v>-0.5563458915369666</v>
      </c>
      <c r="T15" s="175">
        <v>3596741</v>
      </c>
      <c r="U15" s="142">
        <v>343820</v>
      </c>
      <c r="V15" s="136">
        <f>T15/U15</f>
        <v>10.461116281775347</v>
      </c>
      <c r="W15" s="131"/>
    </row>
    <row r="16" spans="1:23" s="5" customFormat="1" ht="15" customHeight="1">
      <c r="A16" s="51">
        <v>11</v>
      </c>
      <c r="B16" s="213" t="s">
        <v>53</v>
      </c>
      <c r="C16" s="138">
        <v>40585</v>
      </c>
      <c r="D16" s="165" t="s">
        <v>54</v>
      </c>
      <c r="E16" s="166">
        <v>58</v>
      </c>
      <c r="F16" s="166">
        <v>58</v>
      </c>
      <c r="G16" s="166">
        <v>2</v>
      </c>
      <c r="H16" s="180">
        <v>24151.5</v>
      </c>
      <c r="I16" s="145">
        <v>2859</v>
      </c>
      <c r="J16" s="180">
        <v>43950</v>
      </c>
      <c r="K16" s="145">
        <v>4804</v>
      </c>
      <c r="L16" s="180">
        <v>48781</v>
      </c>
      <c r="M16" s="145">
        <v>5218</v>
      </c>
      <c r="N16" s="181">
        <f>H16+J16+L16</f>
        <v>116882.5</v>
      </c>
      <c r="O16" s="146">
        <f>I16+K16+M16</f>
        <v>12881</v>
      </c>
      <c r="P16" s="145">
        <f>O16/F16</f>
        <v>222.08620689655172</v>
      </c>
      <c r="Q16" s="137">
        <f>+N16/O16</f>
        <v>9.074023755919571</v>
      </c>
      <c r="R16" s="182">
        <v>119320</v>
      </c>
      <c r="S16" s="170">
        <f t="shared" si="0"/>
        <v>-0.020428260140797856</v>
      </c>
      <c r="T16" s="183">
        <v>352900.5</v>
      </c>
      <c r="U16" s="147">
        <v>38612</v>
      </c>
      <c r="V16" s="210">
        <f>T16/U16</f>
        <v>9.139658655340309</v>
      </c>
      <c r="W16" s="131"/>
    </row>
    <row r="17" spans="1:23" s="5" customFormat="1" ht="15" customHeight="1">
      <c r="A17" s="51">
        <v>12</v>
      </c>
      <c r="B17" s="214" t="s">
        <v>69</v>
      </c>
      <c r="C17" s="141">
        <v>40592</v>
      </c>
      <c r="D17" s="184" t="s">
        <v>13</v>
      </c>
      <c r="E17" s="185">
        <v>68</v>
      </c>
      <c r="F17" s="185">
        <v>68</v>
      </c>
      <c r="G17" s="185">
        <v>1</v>
      </c>
      <c r="H17" s="175">
        <v>14579</v>
      </c>
      <c r="I17" s="142">
        <v>1471</v>
      </c>
      <c r="J17" s="175">
        <v>29481</v>
      </c>
      <c r="K17" s="142">
        <v>2740</v>
      </c>
      <c r="L17" s="175">
        <v>36472</v>
      </c>
      <c r="M17" s="142">
        <v>3403</v>
      </c>
      <c r="N17" s="176">
        <f aca="true" t="shared" si="1" ref="N17:O19">+H17+J17+L17</f>
        <v>80532</v>
      </c>
      <c r="O17" s="143">
        <f t="shared" si="1"/>
        <v>7614</v>
      </c>
      <c r="P17" s="139">
        <f>+O17/F17</f>
        <v>111.97058823529412</v>
      </c>
      <c r="Q17" s="169">
        <f>+N17/O17</f>
        <v>10.576832151300236</v>
      </c>
      <c r="R17" s="175"/>
      <c r="S17" s="170">
        <f t="shared" si="0"/>
      </c>
      <c r="T17" s="175">
        <v>80531</v>
      </c>
      <c r="U17" s="142">
        <v>7614</v>
      </c>
      <c r="V17" s="212">
        <f>+T17/U17</f>
        <v>10.576700814289467</v>
      </c>
      <c r="W17" s="132">
        <v>1</v>
      </c>
    </row>
    <row r="18" spans="1:23" s="5" customFormat="1" ht="15" customHeight="1">
      <c r="A18" s="51">
        <v>13</v>
      </c>
      <c r="B18" s="214" t="s">
        <v>52</v>
      </c>
      <c r="C18" s="141">
        <v>40585</v>
      </c>
      <c r="D18" s="184" t="s">
        <v>13</v>
      </c>
      <c r="E18" s="185">
        <v>41</v>
      </c>
      <c r="F18" s="185">
        <v>41</v>
      </c>
      <c r="G18" s="185">
        <v>2</v>
      </c>
      <c r="H18" s="175">
        <v>19780</v>
      </c>
      <c r="I18" s="142">
        <v>1570</v>
      </c>
      <c r="J18" s="175">
        <v>29332</v>
      </c>
      <c r="K18" s="142">
        <v>2291</v>
      </c>
      <c r="L18" s="175">
        <v>22414</v>
      </c>
      <c r="M18" s="142">
        <v>1757</v>
      </c>
      <c r="N18" s="176">
        <f t="shared" si="1"/>
        <v>71526</v>
      </c>
      <c r="O18" s="143">
        <f t="shared" si="1"/>
        <v>5618</v>
      </c>
      <c r="P18" s="139">
        <f>+O18/F18</f>
        <v>137.02439024390245</v>
      </c>
      <c r="Q18" s="169">
        <f>+N18/O18</f>
        <v>12.731577073691705</v>
      </c>
      <c r="R18" s="175">
        <v>144993</v>
      </c>
      <c r="S18" s="170">
        <f t="shared" si="0"/>
        <v>-0.5066934265792141</v>
      </c>
      <c r="T18" s="175">
        <v>282082</v>
      </c>
      <c r="U18" s="142">
        <v>22692</v>
      </c>
      <c r="V18" s="212">
        <f>+T18/U18</f>
        <v>12.43090075797638</v>
      </c>
      <c r="W18" s="131"/>
    </row>
    <row r="19" spans="1:23" s="5" customFormat="1" ht="15" customHeight="1">
      <c r="A19" s="51">
        <v>14</v>
      </c>
      <c r="B19" s="214" t="s">
        <v>38</v>
      </c>
      <c r="C19" s="141">
        <v>40557</v>
      </c>
      <c r="D19" s="184" t="s">
        <v>13</v>
      </c>
      <c r="E19" s="185">
        <v>66</v>
      </c>
      <c r="F19" s="185">
        <v>65</v>
      </c>
      <c r="G19" s="185">
        <v>6</v>
      </c>
      <c r="H19" s="175">
        <v>13168</v>
      </c>
      <c r="I19" s="142">
        <v>1782</v>
      </c>
      <c r="J19" s="175">
        <v>26800</v>
      </c>
      <c r="K19" s="142">
        <v>3573</v>
      </c>
      <c r="L19" s="175">
        <v>25640</v>
      </c>
      <c r="M19" s="142">
        <v>3406</v>
      </c>
      <c r="N19" s="176">
        <f t="shared" si="1"/>
        <v>65608</v>
      </c>
      <c r="O19" s="143">
        <f t="shared" si="1"/>
        <v>8761</v>
      </c>
      <c r="P19" s="139">
        <f>+O19/F19</f>
        <v>134.7846153846154</v>
      </c>
      <c r="Q19" s="169">
        <f>+N19/O19</f>
        <v>7.488642848989842</v>
      </c>
      <c r="R19" s="175">
        <v>66103</v>
      </c>
      <c r="S19" s="170">
        <f t="shared" si="0"/>
        <v>-0.007488313692268127</v>
      </c>
      <c r="T19" s="175">
        <v>2507068</v>
      </c>
      <c r="U19" s="142">
        <v>237277</v>
      </c>
      <c r="V19" s="212">
        <f>+T19/U19</f>
        <v>10.565996704273907</v>
      </c>
      <c r="W19" s="131"/>
    </row>
    <row r="20" spans="1:23" s="5" customFormat="1" ht="15" customHeight="1">
      <c r="A20" s="51">
        <v>15</v>
      </c>
      <c r="B20" s="208" t="s">
        <v>47</v>
      </c>
      <c r="C20" s="138">
        <v>40571</v>
      </c>
      <c r="D20" s="165" t="s">
        <v>24</v>
      </c>
      <c r="E20" s="166">
        <v>200</v>
      </c>
      <c r="F20" s="166">
        <v>42</v>
      </c>
      <c r="G20" s="166">
        <v>4</v>
      </c>
      <c r="H20" s="167">
        <v>10687</v>
      </c>
      <c r="I20" s="139">
        <v>940</v>
      </c>
      <c r="J20" s="167">
        <v>24048</v>
      </c>
      <c r="K20" s="139">
        <v>1938</v>
      </c>
      <c r="L20" s="167">
        <v>19552</v>
      </c>
      <c r="M20" s="139">
        <v>1753</v>
      </c>
      <c r="N20" s="168">
        <f>+L20+J20+H20</f>
        <v>54287</v>
      </c>
      <c r="O20" s="140">
        <f>+M20+K20+I20</f>
        <v>4631</v>
      </c>
      <c r="P20" s="139">
        <f>+O20/F20</f>
        <v>110.26190476190476</v>
      </c>
      <c r="Q20" s="169">
        <f>+N20/O20</f>
        <v>11.7225221334485</v>
      </c>
      <c r="R20" s="167">
        <v>371975</v>
      </c>
      <c r="S20" s="170">
        <f t="shared" si="0"/>
        <v>-0.8540573963303986</v>
      </c>
      <c r="T20" s="167">
        <v>2934188</v>
      </c>
      <c r="U20" s="139">
        <v>237864</v>
      </c>
      <c r="V20" s="209">
        <f>+T20/U20</f>
        <v>12.335569905492214</v>
      </c>
      <c r="W20" s="132"/>
    </row>
    <row r="21" spans="1:23" s="5" customFormat="1" ht="15" customHeight="1">
      <c r="A21" s="51">
        <v>16</v>
      </c>
      <c r="B21" s="208" t="s">
        <v>48</v>
      </c>
      <c r="C21" s="138">
        <v>40571</v>
      </c>
      <c r="D21" s="165" t="s">
        <v>42</v>
      </c>
      <c r="E21" s="166">
        <v>20</v>
      </c>
      <c r="F21" s="166">
        <v>20</v>
      </c>
      <c r="G21" s="166">
        <v>4</v>
      </c>
      <c r="H21" s="186">
        <v>10849</v>
      </c>
      <c r="I21" s="148">
        <v>926</v>
      </c>
      <c r="J21" s="186">
        <v>16682</v>
      </c>
      <c r="K21" s="148">
        <v>1416</v>
      </c>
      <c r="L21" s="186">
        <v>16122</v>
      </c>
      <c r="M21" s="148">
        <v>2002</v>
      </c>
      <c r="N21" s="187">
        <v>43653</v>
      </c>
      <c r="O21" s="149">
        <v>4344</v>
      </c>
      <c r="P21" s="188">
        <v>217.2</v>
      </c>
      <c r="Q21" s="189">
        <v>10.04903314917127</v>
      </c>
      <c r="R21" s="190">
        <v>85012</v>
      </c>
      <c r="S21" s="170">
        <f t="shared" si="0"/>
        <v>-0.48650778713593373</v>
      </c>
      <c r="T21" s="190">
        <v>697490</v>
      </c>
      <c r="U21" s="150">
        <v>55471</v>
      </c>
      <c r="V21" s="215">
        <v>12.573957563411513</v>
      </c>
      <c r="W21" s="132">
        <v>1</v>
      </c>
    </row>
    <row r="22" spans="1:23" s="5" customFormat="1" ht="15" customHeight="1">
      <c r="A22" s="51">
        <v>17</v>
      </c>
      <c r="B22" s="208" t="s">
        <v>36</v>
      </c>
      <c r="C22" s="138">
        <v>40550</v>
      </c>
      <c r="D22" s="165" t="s">
        <v>22</v>
      </c>
      <c r="E22" s="166">
        <v>243</v>
      </c>
      <c r="F22" s="166">
        <v>31</v>
      </c>
      <c r="G22" s="166">
        <v>7</v>
      </c>
      <c r="H22" s="167">
        <v>8172.5</v>
      </c>
      <c r="I22" s="139">
        <v>1378</v>
      </c>
      <c r="J22" s="167">
        <v>10409.5</v>
      </c>
      <c r="K22" s="139">
        <v>1693</v>
      </c>
      <c r="L22" s="167">
        <v>12533</v>
      </c>
      <c r="M22" s="139">
        <v>2120</v>
      </c>
      <c r="N22" s="168">
        <f>SUM(H22+J22+L22)</f>
        <v>31115</v>
      </c>
      <c r="O22" s="140">
        <f>SUM(I22+K22+M22)</f>
        <v>5191</v>
      </c>
      <c r="P22" s="171">
        <f>IF(N22&lt;&gt;0,O22/F22,"")</f>
        <v>167.4516129032258</v>
      </c>
      <c r="Q22" s="172">
        <v>0</v>
      </c>
      <c r="R22" s="167">
        <v>53717</v>
      </c>
      <c r="S22" s="170">
        <f t="shared" si="0"/>
        <v>-0.4207606530521064</v>
      </c>
      <c r="T22" s="167">
        <v>7237499.5</v>
      </c>
      <c r="U22" s="139">
        <v>940165</v>
      </c>
      <c r="V22" s="210">
        <f>T22/U22</f>
        <v>7.698116288098365</v>
      </c>
      <c r="W22" s="132"/>
    </row>
    <row r="23" spans="1:23" s="5" customFormat="1" ht="15" customHeight="1">
      <c r="A23" s="51">
        <v>18</v>
      </c>
      <c r="B23" s="208" t="s">
        <v>29</v>
      </c>
      <c r="C23" s="138">
        <v>40536</v>
      </c>
      <c r="D23" s="165" t="s">
        <v>24</v>
      </c>
      <c r="E23" s="166">
        <v>112</v>
      </c>
      <c r="F23" s="166">
        <v>21</v>
      </c>
      <c r="G23" s="166">
        <v>9</v>
      </c>
      <c r="H23" s="167">
        <v>1057</v>
      </c>
      <c r="I23" s="139">
        <v>122</v>
      </c>
      <c r="J23" s="167">
        <v>8016</v>
      </c>
      <c r="K23" s="139">
        <v>746</v>
      </c>
      <c r="L23" s="167">
        <v>10642</v>
      </c>
      <c r="M23" s="139">
        <v>924</v>
      </c>
      <c r="N23" s="168">
        <f>+L23+J23+H23</f>
        <v>19715</v>
      </c>
      <c r="O23" s="140">
        <f>+M23+K23+I23</f>
        <v>1792</v>
      </c>
      <c r="P23" s="139">
        <f>+O23/F23</f>
        <v>85.33333333333333</v>
      </c>
      <c r="Q23" s="169">
        <f>+N23/O23</f>
        <v>11.001674107142858</v>
      </c>
      <c r="R23" s="167">
        <v>115333</v>
      </c>
      <c r="S23" s="170">
        <f t="shared" si="0"/>
        <v>-0.8290601995959526</v>
      </c>
      <c r="T23" s="167">
        <v>2720099</v>
      </c>
      <c r="U23" s="139">
        <v>239805</v>
      </c>
      <c r="V23" s="209">
        <f>+T23/U23</f>
        <v>11.342961989950167</v>
      </c>
      <c r="W23" s="131"/>
    </row>
    <row r="24" spans="1:23" s="5" customFormat="1" ht="15" customHeight="1">
      <c r="A24" s="51">
        <v>19</v>
      </c>
      <c r="B24" s="208" t="s">
        <v>70</v>
      </c>
      <c r="C24" s="138">
        <v>40564</v>
      </c>
      <c r="D24" s="165" t="s">
        <v>54</v>
      </c>
      <c r="E24" s="166">
        <v>160</v>
      </c>
      <c r="F24" s="166">
        <v>38</v>
      </c>
      <c r="G24" s="166">
        <v>5</v>
      </c>
      <c r="H24" s="180">
        <v>3033.5</v>
      </c>
      <c r="I24" s="145">
        <v>515</v>
      </c>
      <c r="J24" s="180">
        <v>4882</v>
      </c>
      <c r="K24" s="145">
        <v>815</v>
      </c>
      <c r="L24" s="180">
        <v>5517</v>
      </c>
      <c r="M24" s="145">
        <v>910</v>
      </c>
      <c r="N24" s="181">
        <f>H24+J24+L24</f>
        <v>13432.5</v>
      </c>
      <c r="O24" s="146">
        <f>I24+K24+M24</f>
        <v>2240</v>
      </c>
      <c r="P24" s="145">
        <f>O24/F24</f>
        <v>58.94736842105263</v>
      </c>
      <c r="Q24" s="137">
        <f>+N24/O24</f>
        <v>5.996651785714286</v>
      </c>
      <c r="R24" s="182">
        <v>27945.5</v>
      </c>
      <c r="S24" s="170">
        <f t="shared" si="0"/>
        <v>-0.5193322717432145</v>
      </c>
      <c r="T24" s="183">
        <v>1675779.5</v>
      </c>
      <c r="U24" s="147">
        <v>224972</v>
      </c>
      <c r="V24" s="210">
        <f>T24/U24</f>
        <v>7.448835855128638</v>
      </c>
      <c r="W24" s="131">
        <v>1</v>
      </c>
    </row>
    <row r="25" spans="1:23" s="5" customFormat="1" ht="15" customHeight="1" thickBot="1">
      <c r="A25" s="51">
        <v>20</v>
      </c>
      <c r="B25" s="252" t="s">
        <v>39</v>
      </c>
      <c r="C25" s="159">
        <v>40557</v>
      </c>
      <c r="D25" s="253" t="s">
        <v>54</v>
      </c>
      <c r="E25" s="254">
        <v>50</v>
      </c>
      <c r="F25" s="254">
        <v>20</v>
      </c>
      <c r="G25" s="254">
        <v>6</v>
      </c>
      <c r="H25" s="255">
        <v>2883.5</v>
      </c>
      <c r="I25" s="256">
        <v>478</v>
      </c>
      <c r="J25" s="255">
        <v>4536</v>
      </c>
      <c r="K25" s="256">
        <v>688</v>
      </c>
      <c r="L25" s="255">
        <v>4476</v>
      </c>
      <c r="M25" s="256">
        <v>691</v>
      </c>
      <c r="N25" s="257">
        <f>H25+J25+L25</f>
        <v>11895.5</v>
      </c>
      <c r="O25" s="258">
        <f>I25+K25+M25</f>
        <v>1857</v>
      </c>
      <c r="P25" s="256">
        <f>O25/F25</f>
        <v>92.85</v>
      </c>
      <c r="Q25" s="259">
        <f>+N25/O25</f>
        <v>6.405761981690899</v>
      </c>
      <c r="R25" s="260">
        <v>15528.5</v>
      </c>
      <c r="S25" s="226">
        <f t="shared" si="0"/>
        <v>-0.23395691792510545</v>
      </c>
      <c r="T25" s="261">
        <v>1250586.5</v>
      </c>
      <c r="U25" s="262">
        <v>102494</v>
      </c>
      <c r="V25" s="263">
        <f>T25/U25</f>
        <v>12.201558139988682</v>
      </c>
      <c r="W25" s="131"/>
    </row>
    <row r="26" spans="1:27" s="7" customFormat="1" ht="15">
      <c r="A26" s="52"/>
      <c r="B26" s="308"/>
      <c r="C26" s="309"/>
      <c r="D26" s="310"/>
      <c r="E26" s="1"/>
      <c r="F26" s="1"/>
      <c r="G26" s="2"/>
      <c r="H26" s="19"/>
      <c r="I26" s="22"/>
      <c r="J26" s="19"/>
      <c r="K26" s="22"/>
      <c r="L26" s="19"/>
      <c r="M26" s="22"/>
      <c r="N26" s="20"/>
      <c r="O26" s="46"/>
      <c r="P26" s="36"/>
      <c r="Q26" s="37"/>
      <c r="R26" s="38"/>
      <c r="S26" s="39"/>
      <c r="T26" s="38"/>
      <c r="U26" s="36"/>
      <c r="V26" s="37"/>
      <c r="W26" s="40"/>
      <c r="AA26" s="7" t="s">
        <v>18</v>
      </c>
    </row>
    <row r="27" spans="1:23" s="10" customFormat="1" ht="18">
      <c r="A27" s="53"/>
      <c r="B27" s="8"/>
      <c r="C27" s="9"/>
      <c r="E27" s="11"/>
      <c r="F27" s="12"/>
      <c r="G27" s="13"/>
      <c r="H27" s="14"/>
      <c r="I27" s="23"/>
      <c r="J27" s="14"/>
      <c r="K27" s="23"/>
      <c r="L27" s="14"/>
      <c r="M27" s="23"/>
      <c r="N27" s="14"/>
      <c r="O27" s="23"/>
      <c r="P27" s="41"/>
      <c r="Q27" s="42"/>
      <c r="R27" s="43"/>
      <c r="S27" s="44"/>
      <c r="T27" s="43"/>
      <c r="U27" s="41"/>
      <c r="V27" s="42"/>
      <c r="W27" s="45"/>
    </row>
    <row r="28" spans="1:23" s="7" customFormat="1" ht="21.75" customHeight="1">
      <c r="A28" s="316" t="s">
        <v>9</v>
      </c>
      <c r="B28" s="317"/>
      <c r="C28" s="317"/>
      <c r="D28" s="317"/>
      <c r="E28" s="317"/>
      <c r="F28" s="317"/>
      <c r="G28" s="317"/>
      <c r="H28" s="317"/>
      <c r="I28" s="317"/>
      <c r="J28" s="317"/>
      <c r="K28" s="317"/>
      <c r="L28" s="317"/>
      <c r="M28" s="317"/>
      <c r="N28" s="317"/>
      <c r="O28" s="317"/>
      <c r="P28" s="317"/>
      <c r="Q28" s="317"/>
      <c r="R28" s="317"/>
      <c r="S28" s="317"/>
      <c r="T28" s="317"/>
      <c r="U28" s="317"/>
      <c r="V28" s="317"/>
      <c r="W28" s="47"/>
    </row>
    <row r="29" spans="1:256" s="7" customFormat="1" ht="16.5" customHeight="1">
      <c r="A29" s="295" t="s">
        <v>12</v>
      </c>
      <c r="B29" s="296"/>
      <c r="C29" s="296"/>
      <c r="D29" s="296"/>
      <c r="E29" s="296"/>
      <c r="F29" s="296"/>
      <c r="G29" s="296"/>
      <c r="H29" s="296"/>
      <c r="I29" s="296"/>
      <c r="J29" s="296"/>
      <c r="K29" s="296"/>
      <c r="L29" s="296"/>
      <c r="M29" s="296"/>
      <c r="N29" s="296"/>
      <c r="O29" s="296"/>
      <c r="P29" s="296"/>
      <c r="Q29" s="296"/>
      <c r="R29" s="296"/>
      <c r="S29" s="296"/>
      <c r="T29" s="296"/>
      <c r="U29" s="296"/>
      <c r="V29" s="296"/>
      <c r="W29" s="102"/>
      <c r="X29" s="103"/>
      <c r="Y29" s="103"/>
      <c r="Z29" s="103"/>
      <c r="AA29" s="103"/>
      <c r="AB29" s="103"/>
      <c r="AC29" s="103"/>
      <c r="AD29" s="103"/>
      <c r="AE29" s="103"/>
      <c r="AF29" s="103"/>
      <c r="AG29" s="103"/>
      <c r="AH29" s="103"/>
      <c r="AI29" s="103"/>
      <c r="AJ29" s="103"/>
      <c r="AK29" s="103"/>
      <c r="AL29" s="103"/>
      <c r="AM29" s="103"/>
      <c r="AN29" s="103"/>
      <c r="AO29" s="103"/>
      <c r="AP29" s="103"/>
      <c r="AQ29" s="103"/>
      <c r="AR29" s="103"/>
      <c r="AS29" s="102"/>
      <c r="AT29" s="103"/>
      <c r="AU29" s="103"/>
      <c r="AV29" s="103"/>
      <c r="AW29" s="103"/>
      <c r="AX29" s="103"/>
      <c r="AY29" s="103"/>
      <c r="AZ29" s="103"/>
      <c r="BA29" s="103"/>
      <c r="BB29" s="103"/>
      <c r="BC29" s="103"/>
      <c r="BD29" s="103"/>
      <c r="BE29" s="103"/>
      <c r="BF29" s="103"/>
      <c r="BG29" s="103"/>
      <c r="BH29" s="103"/>
      <c r="BI29" s="103"/>
      <c r="BJ29" s="103"/>
      <c r="BK29" s="103"/>
      <c r="BL29" s="103"/>
      <c r="BM29" s="103"/>
      <c r="BN29" s="103"/>
      <c r="BO29" s="102"/>
      <c r="BP29" s="103"/>
      <c r="BQ29" s="103"/>
      <c r="BR29" s="103"/>
      <c r="BS29" s="103"/>
      <c r="BT29" s="103"/>
      <c r="BU29" s="103"/>
      <c r="BV29" s="103"/>
      <c r="BW29" s="103"/>
      <c r="BX29" s="103"/>
      <c r="BY29" s="103"/>
      <c r="BZ29" s="103"/>
      <c r="CA29" s="103"/>
      <c r="CB29" s="103"/>
      <c r="CC29" s="103"/>
      <c r="CD29" s="103"/>
      <c r="CE29" s="103"/>
      <c r="CF29" s="103"/>
      <c r="CG29" s="103"/>
      <c r="CH29" s="103"/>
      <c r="CI29" s="103"/>
      <c r="CJ29" s="103"/>
      <c r="CK29" s="102"/>
      <c r="CL29" s="103"/>
      <c r="CM29" s="103"/>
      <c r="CN29" s="103"/>
      <c r="CO29" s="103"/>
      <c r="CP29" s="103"/>
      <c r="CQ29" s="103"/>
      <c r="CR29" s="103"/>
      <c r="CS29" s="103"/>
      <c r="CT29" s="103"/>
      <c r="CU29" s="103"/>
      <c r="CV29" s="103"/>
      <c r="CW29" s="103"/>
      <c r="CX29" s="103"/>
      <c r="CY29" s="103"/>
      <c r="CZ29" s="103"/>
      <c r="DA29" s="103"/>
      <c r="DB29" s="103"/>
      <c r="DC29" s="103"/>
      <c r="DD29" s="103"/>
      <c r="DE29" s="103"/>
      <c r="DF29" s="103"/>
      <c r="DG29" s="102"/>
      <c r="DH29" s="103"/>
      <c r="DI29" s="103"/>
      <c r="DJ29" s="103"/>
      <c r="DK29" s="103"/>
      <c r="DL29" s="103"/>
      <c r="DM29" s="103"/>
      <c r="DN29" s="103"/>
      <c r="DO29" s="103"/>
      <c r="DP29" s="103"/>
      <c r="DQ29" s="103"/>
      <c r="DR29" s="103"/>
      <c r="DS29" s="103"/>
      <c r="DT29" s="103"/>
      <c r="DU29" s="103"/>
      <c r="DV29" s="103"/>
      <c r="DW29" s="103"/>
      <c r="DX29" s="103"/>
      <c r="DY29" s="103"/>
      <c r="DZ29" s="103"/>
      <c r="EA29" s="103"/>
      <c r="EB29" s="103"/>
      <c r="EC29" s="102"/>
      <c r="ED29" s="103"/>
      <c r="EE29" s="103"/>
      <c r="EF29" s="103"/>
      <c r="EG29" s="103"/>
      <c r="EH29" s="103"/>
      <c r="EI29" s="103"/>
      <c r="EJ29" s="103"/>
      <c r="EK29" s="103"/>
      <c r="EL29" s="103"/>
      <c r="EM29" s="103"/>
      <c r="EN29" s="103"/>
      <c r="EO29" s="103"/>
      <c r="EP29" s="103"/>
      <c r="EQ29" s="103"/>
      <c r="ER29" s="103"/>
      <c r="ES29" s="103"/>
      <c r="ET29" s="103"/>
      <c r="EU29" s="103"/>
      <c r="EV29" s="103"/>
      <c r="EW29" s="103"/>
      <c r="EX29" s="103"/>
      <c r="EY29" s="102"/>
      <c r="EZ29" s="103"/>
      <c r="FA29" s="103"/>
      <c r="FB29" s="103"/>
      <c r="FC29" s="103"/>
      <c r="FD29" s="103"/>
      <c r="FE29" s="103"/>
      <c r="FF29" s="103"/>
      <c r="FG29" s="103"/>
      <c r="FH29" s="103"/>
      <c r="FI29" s="103"/>
      <c r="FJ29" s="103"/>
      <c r="FK29" s="103"/>
      <c r="FL29" s="103"/>
      <c r="FM29" s="103"/>
      <c r="FN29" s="103"/>
      <c r="FO29" s="103"/>
      <c r="FP29" s="103"/>
      <c r="FQ29" s="103"/>
      <c r="FR29" s="103"/>
      <c r="FS29" s="103"/>
      <c r="FT29" s="103"/>
      <c r="FU29" s="102"/>
      <c r="FV29" s="103"/>
      <c r="FW29" s="103"/>
      <c r="FX29" s="103"/>
      <c r="FY29" s="103"/>
      <c r="FZ29" s="103"/>
      <c r="GA29" s="103"/>
      <c r="GB29" s="103"/>
      <c r="GC29" s="103"/>
      <c r="GD29" s="103"/>
      <c r="GE29" s="103"/>
      <c r="GF29" s="103"/>
      <c r="GG29" s="103"/>
      <c r="GH29" s="103"/>
      <c r="GI29" s="103"/>
      <c r="GJ29" s="103"/>
      <c r="GK29" s="103"/>
      <c r="GL29" s="103"/>
      <c r="GM29" s="103"/>
      <c r="GN29" s="103"/>
      <c r="GO29" s="103"/>
      <c r="GP29" s="103"/>
      <c r="GQ29" s="102"/>
      <c r="GR29" s="103"/>
      <c r="GS29" s="103"/>
      <c r="GT29" s="103"/>
      <c r="GU29" s="103"/>
      <c r="GV29" s="103"/>
      <c r="GW29" s="103"/>
      <c r="GX29" s="103"/>
      <c r="GY29" s="103"/>
      <c r="GZ29" s="103"/>
      <c r="HA29" s="103"/>
      <c r="HB29" s="103"/>
      <c r="HC29" s="103"/>
      <c r="HD29" s="103"/>
      <c r="HE29" s="103"/>
      <c r="HF29" s="103"/>
      <c r="HG29" s="103"/>
      <c r="HH29" s="103"/>
      <c r="HI29" s="103"/>
      <c r="HJ29" s="103"/>
      <c r="HK29" s="103"/>
      <c r="HL29" s="103"/>
      <c r="HM29" s="102"/>
      <c r="HN29" s="103"/>
      <c r="HO29" s="103"/>
      <c r="HP29" s="103"/>
      <c r="HQ29" s="103"/>
      <c r="HR29" s="103"/>
      <c r="HS29" s="103"/>
      <c r="HT29" s="103"/>
      <c r="HU29" s="103"/>
      <c r="HV29" s="103"/>
      <c r="HW29" s="103"/>
      <c r="HX29" s="103"/>
      <c r="HY29" s="103"/>
      <c r="HZ29" s="103"/>
      <c r="IA29" s="103"/>
      <c r="IB29" s="103"/>
      <c r="IC29" s="103"/>
      <c r="ID29" s="103"/>
      <c r="IE29" s="103"/>
      <c r="IF29" s="103"/>
      <c r="IG29" s="103"/>
      <c r="IH29" s="103"/>
      <c r="II29" s="102"/>
      <c r="IJ29" s="103"/>
      <c r="IK29" s="103"/>
      <c r="IL29" s="103"/>
      <c r="IM29" s="103"/>
      <c r="IN29" s="103"/>
      <c r="IO29" s="103"/>
      <c r="IP29" s="103"/>
      <c r="IQ29" s="103"/>
      <c r="IR29" s="103"/>
      <c r="IS29" s="103"/>
      <c r="IT29" s="103"/>
      <c r="IU29" s="103"/>
      <c r="IV29" s="103"/>
    </row>
    <row r="30" spans="1:256" s="7" customFormat="1" ht="16.5" customHeight="1">
      <c r="A30" s="297"/>
      <c r="B30" s="298"/>
      <c r="C30" s="298"/>
      <c r="D30" s="298"/>
      <c r="E30" s="298"/>
      <c r="F30" s="298"/>
      <c r="G30" s="298"/>
      <c r="H30" s="298"/>
      <c r="I30" s="298"/>
      <c r="J30" s="298"/>
      <c r="K30" s="298"/>
      <c r="L30" s="298"/>
      <c r="M30" s="298"/>
      <c r="N30" s="298"/>
      <c r="O30" s="298"/>
      <c r="P30" s="298"/>
      <c r="Q30" s="298"/>
      <c r="R30" s="298"/>
      <c r="S30" s="298"/>
      <c r="T30" s="298"/>
      <c r="U30" s="298"/>
      <c r="V30" s="299"/>
      <c r="W30" s="102"/>
      <c r="X30" s="103"/>
      <c r="Y30" s="103"/>
      <c r="Z30" s="103"/>
      <c r="AA30" s="103"/>
      <c r="AB30" s="103"/>
      <c r="AC30" s="103"/>
      <c r="AD30" s="103"/>
      <c r="AE30" s="103"/>
      <c r="AF30" s="103"/>
      <c r="AG30" s="103"/>
      <c r="AH30" s="103"/>
      <c r="AI30" s="103"/>
      <c r="AJ30" s="103"/>
      <c r="AK30" s="103"/>
      <c r="AL30" s="103"/>
      <c r="AM30" s="103"/>
      <c r="AN30" s="103"/>
      <c r="AO30" s="103"/>
      <c r="AP30" s="103"/>
      <c r="AQ30" s="103"/>
      <c r="AR30" s="103"/>
      <c r="AS30" s="102"/>
      <c r="AT30" s="103"/>
      <c r="AU30" s="103"/>
      <c r="AV30" s="103"/>
      <c r="AW30" s="103"/>
      <c r="AX30" s="103"/>
      <c r="AY30" s="103"/>
      <c r="AZ30" s="103"/>
      <c r="BA30" s="103"/>
      <c r="BB30" s="103"/>
      <c r="BC30" s="103"/>
      <c r="BD30" s="103"/>
      <c r="BE30" s="103"/>
      <c r="BF30" s="103"/>
      <c r="BG30" s="103"/>
      <c r="BH30" s="103"/>
      <c r="BI30" s="103"/>
      <c r="BJ30" s="103"/>
      <c r="BK30" s="103"/>
      <c r="BL30" s="103"/>
      <c r="BM30" s="103"/>
      <c r="BN30" s="103"/>
      <c r="BO30" s="102"/>
      <c r="BP30" s="103"/>
      <c r="BQ30" s="103"/>
      <c r="BR30" s="103"/>
      <c r="BS30" s="103"/>
      <c r="BT30" s="103"/>
      <c r="BU30" s="103"/>
      <c r="BV30" s="103"/>
      <c r="BW30" s="103"/>
      <c r="BX30" s="103"/>
      <c r="BY30" s="103"/>
      <c r="BZ30" s="103"/>
      <c r="CA30" s="103"/>
      <c r="CB30" s="103"/>
      <c r="CC30" s="103"/>
      <c r="CD30" s="103"/>
      <c r="CE30" s="103"/>
      <c r="CF30" s="103"/>
      <c r="CG30" s="103"/>
      <c r="CH30" s="103"/>
      <c r="CI30" s="103"/>
      <c r="CJ30" s="103"/>
      <c r="CK30" s="102"/>
      <c r="CL30" s="103"/>
      <c r="CM30" s="103"/>
      <c r="CN30" s="103"/>
      <c r="CO30" s="103"/>
      <c r="CP30" s="103"/>
      <c r="CQ30" s="103"/>
      <c r="CR30" s="103"/>
      <c r="CS30" s="103"/>
      <c r="CT30" s="103"/>
      <c r="CU30" s="103"/>
      <c r="CV30" s="103"/>
      <c r="CW30" s="103"/>
      <c r="CX30" s="103"/>
      <c r="CY30" s="103"/>
      <c r="CZ30" s="103"/>
      <c r="DA30" s="103"/>
      <c r="DB30" s="103"/>
      <c r="DC30" s="103"/>
      <c r="DD30" s="103"/>
      <c r="DE30" s="103"/>
      <c r="DF30" s="103"/>
      <c r="DG30" s="102"/>
      <c r="DH30" s="103"/>
      <c r="DI30" s="103"/>
      <c r="DJ30" s="103"/>
      <c r="DK30" s="103"/>
      <c r="DL30" s="103"/>
      <c r="DM30" s="103"/>
      <c r="DN30" s="103"/>
      <c r="DO30" s="103"/>
      <c r="DP30" s="103"/>
      <c r="DQ30" s="103"/>
      <c r="DR30" s="103"/>
      <c r="DS30" s="103"/>
      <c r="DT30" s="103"/>
      <c r="DU30" s="103"/>
      <c r="DV30" s="103"/>
      <c r="DW30" s="103"/>
      <c r="DX30" s="103"/>
      <c r="DY30" s="103"/>
      <c r="DZ30" s="103"/>
      <c r="EA30" s="103"/>
      <c r="EB30" s="103"/>
      <c r="EC30" s="102"/>
      <c r="ED30" s="103"/>
      <c r="EE30" s="103"/>
      <c r="EF30" s="103"/>
      <c r="EG30" s="103"/>
      <c r="EH30" s="103"/>
      <c r="EI30" s="103"/>
      <c r="EJ30" s="103"/>
      <c r="EK30" s="103"/>
      <c r="EL30" s="103"/>
      <c r="EM30" s="103"/>
      <c r="EN30" s="103"/>
      <c r="EO30" s="103"/>
      <c r="EP30" s="103"/>
      <c r="EQ30" s="103"/>
      <c r="ER30" s="103"/>
      <c r="ES30" s="103"/>
      <c r="ET30" s="103"/>
      <c r="EU30" s="103"/>
      <c r="EV30" s="103"/>
      <c r="EW30" s="103"/>
      <c r="EX30" s="103"/>
      <c r="EY30" s="102"/>
      <c r="EZ30" s="103"/>
      <c r="FA30" s="103"/>
      <c r="FB30" s="103"/>
      <c r="FC30" s="103"/>
      <c r="FD30" s="103"/>
      <c r="FE30" s="103"/>
      <c r="FF30" s="103"/>
      <c r="FG30" s="103"/>
      <c r="FH30" s="103"/>
      <c r="FI30" s="103"/>
      <c r="FJ30" s="103"/>
      <c r="FK30" s="103"/>
      <c r="FL30" s="103"/>
      <c r="FM30" s="103"/>
      <c r="FN30" s="103"/>
      <c r="FO30" s="103"/>
      <c r="FP30" s="103"/>
      <c r="FQ30" s="103"/>
      <c r="FR30" s="103"/>
      <c r="FS30" s="103"/>
      <c r="FT30" s="103"/>
      <c r="FU30" s="102"/>
      <c r="FV30" s="103"/>
      <c r="FW30" s="103"/>
      <c r="FX30" s="103"/>
      <c r="FY30" s="103"/>
      <c r="FZ30" s="103"/>
      <c r="GA30" s="103"/>
      <c r="GB30" s="103"/>
      <c r="GC30" s="103"/>
      <c r="GD30" s="103"/>
      <c r="GE30" s="103"/>
      <c r="GF30" s="103"/>
      <c r="GG30" s="103"/>
      <c r="GH30" s="103"/>
      <c r="GI30" s="103"/>
      <c r="GJ30" s="103"/>
      <c r="GK30" s="103"/>
      <c r="GL30" s="103"/>
      <c r="GM30" s="103"/>
      <c r="GN30" s="103"/>
      <c r="GO30" s="103"/>
      <c r="GP30" s="103"/>
      <c r="GQ30" s="102"/>
      <c r="GR30" s="103"/>
      <c r="GS30" s="103"/>
      <c r="GT30" s="103"/>
      <c r="GU30" s="103"/>
      <c r="GV30" s="103"/>
      <c r="GW30" s="103"/>
      <c r="GX30" s="103"/>
      <c r="GY30" s="103"/>
      <c r="GZ30" s="103"/>
      <c r="HA30" s="103"/>
      <c r="HB30" s="103"/>
      <c r="HC30" s="103"/>
      <c r="HD30" s="103"/>
      <c r="HE30" s="103"/>
      <c r="HF30" s="103"/>
      <c r="HG30" s="103"/>
      <c r="HH30" s="103"/>
      <c r="HI30" s="103"/>
      <c r="HJ30" s="103"/>
      <c r="HK30" s="103"/>
      <c r="HL30" s="103"/>
      <c r="HM30" s="102"/>
      <c r="HN30" s="103"/>
      <c r="HO30" s="103"/>
      <c r="HP30" s="103"/>
      <c r="HQ30" s="103"/>
      <c r="HR30" s="103"/>
      <c r="HS30" s="103"/>
      <c r="HT30" s="103"/>
      <c r="HU30" s="103"/>
      <c r="HV30" s="103"/>
      <c r="HW30" s="103"/>
      <c r="HX30" s="103"/>
      <c r="HY30" s="103"/>
      <c r="HZ30" s="103"/>
      <c r="IA30" s="103"/>
      <c r="IB30" s="103"/>
      <c r="IC30" s="103"/>
      <c r="ID30" s="103"/>
      <c r="IE30" s="103"/>
      <c r="IF30" s="103"/>
      <c r="IG30" s="103"/>
      <c r="IH30" s="103"/>
      <c r="II30" s="102"/>
      <c r="IJ30" s="103"/>
      <c r="IK30" s="103"/>
      <c r="IL30" s="103"/>
      <c r="IM30" s="103"/>
      <c r="IN30" s="103"/>
      <c r="IO30" s="103"/>
      <c r="IP30" s="103"/>
      <c r="IQ30" s="103"/>
      <c r="IR30" s="103"/>
      <c r="IS30" s="103"/>
      <c r="IT30" s="103"/>
      <c r="IU30" s="103"/>
      <c r="IV30" s="103"/>
    </row>
    <row r="31" spans="1:256" s="7" customFormat="1" ht="16.5" customHeight="1">
      <c r="A31" s="300"/>
      <c r="B31" s="301"/>
      <c r="C31" s="301"/>
      <c r="D31" s="301"/>
      <c r="E31" s="301"/>
      <c r="F31" s="301"/>
      <c r="G31" s="301"/>
      <c r="H31" s="301"/>
      <c r="I31" s="301"/>
      <c r="J31" s="301"/>
      <c r="K31" s="301"/>
      <c r="L31" s="301"/>
      <c r="M31" s="301"/>
      <c r="N31" s="301"/>
      <c r="O31" s="301"/>
      <c r="P31" s="301"/>
      <c r="Q31" s="301"/>
      <c r="R31" s="301"/>
      <c r="S31" s="301"/>
      <c r="T31" s="301"/>
      <c r="U31" s="301"/>
      <c r="V31" s="301"/>
      <c r="W31" s="102"/>
      <c r="X31" s="103"/>
      <c r="Y31" s="103"/>
      <c r="Z31" s="103"/>
      <c r="AA31" s="103"/>
      <c r="AB31" s="103"/>
      <c r="AC31" s="103"/>
      <c r="AD31" s="103"/>
      <c r="AE31" s="103"/>
      <c r="AF31" s="103"/>
      <c r="AG31" s="103"/>
      <c r="AH31" s="103"/>
      <c r="AI31" s="103"/>
      <c r="AJ31" s="103"/>
      <c r="AK31" s="103"/>
      <c r="AL31" s="103"/>
      <c r="AM31" s="103"/>
      <c r="AN31" s="103"/>
      <c r="AO31" s="103"/>
      <c r="AP31" s="103"/>
      <c r="AQ31" s="103"/>
      <c r="AR31" s="103"/>
      <c r="AS31" s="102"/>
      <c r="AT31" s="103"/>
      <c r="AU31" s="103"/>
      <c r="AV31" s="103"/>
      <c r="AW31" s="103"/>
      <c r="AX31" s="103"/>
      <c r="AY31" s="103"/>
      <c r="AZ31" s="103"/>
      <c r="BA31" s="103"/>
      <c r="BB31" s="103"/>
      <c r="BC31" s="103"/>
      <c r="BD31" s="103"/>
      <c r="BE31" s="103"/>
      <c r="BF31" s="103"/>
      <c r="BG31" s="103"/>
      <c r="BH31" s="103"/>
      <c r="BI31" s="103"/>
      <c r="BJ31" s="103"/>
      <c r="BK31" s="103"/>
      <c r="BL31" s="103"/>
      <c r="BM31" s="103"/>
      <c r="BN31" s="103"/>
      <c r="BO31" s="102"/>
      <c r="BP31" s="103"/>
      <c r="BQ31" s="103"/>
      <c r="BR31" s="103"/>
      <c r="BS31" s="103"/>
      <c r="BT31" s="103"/>
      <c r="BU31" s="103"/>
      <c r="BV31" s="103"/>
      <c r="BW31" s="103"/>
      <c r="BX31" s="103"/>
      <c r="BY31" s="103"/>
      <c r="BZ31" s="103"/>
      <c r="CA31" s="103"/>
      <c r="CB31" s="103"/>
      <c r="CC31" s="103"/>
      <c r="CD31" s="103"/>
      <c r="CE31" s="103"/>
      <c r="CF31" s="103"/>
      <c r="CG31" s="103"/>
      <c r="CH31" s="103"/>
      <c r="CI31" s="103"/>
      <c r="CJ31" s="103"/>
      <c r="CK31" s="102"/>
      <c r="CL31" s="103"/>
      <c r="CM31" s="103"/>
      <c r="CN31" s="103"/>
      <c r="CO31" s="103"/>
      <c r="CP31" s="103"/>
      <c r="CQ31" s="103"/>
      <c r="CR31" s="103"/>
      <c r="CS31" s="103"/>
      <c r="CT31" s="103"/>
      <c r="CU31" s="103"/>
      <c r="CV31" s="103"/>
      <c r="CW31" s="103"/>
      <c r="CX31" s="103"/>
      <c r="CY31" s="103"/>
      <c r="CZ31" s="103"/>
      <c r="DA31" s="103"/>
      <c r="DB31" s="103"/>
      <c r="DC31" s="103"/>
      <c r="DD31" s="103"/>
      <c r="DE31" s="103"/>
      <c r="DF31" s="103"/>
      <c r="DG31" s="102"/>
      <c r="DH31" s="103"/>
      <c r="DI31" s="103"/>
      <c r="DJ31" s="103"/>
      <c r="DK31" s="103"/>
      <c r="DL31" s="103"/>
      <c r="DM31" s="103"/>
      <c r="DN31" s="103"/>
      <c r="DO31" s="103"/>
      <c r="DP31" s="103"/>
      <c r="DQ31" s="103"/>
      <c r="DR31" s="103"/>
      <c r="DS31" s="103"/>
      <c r="DT31" s="103"/>
      <c r="DU31" s="103"/>
      <c r="DV31" s="103"/>
      <c r="DW31" s="103"/>
      <c r="DX31" s="103"/>
      <c r="DY31" s="103"/>
      <c r="DZ31" s="103"/>
      <c r="EA31" s="103"/>
      <c r="EB31" s="103"/>
      <c r="EC31" s="102"/>
      <c r="ED31" s="103"/>
      <c r="EE31" s="103"/>
      <c r="EF31" s="103"/>
      <c r="EG31" s="103"/>
      <c r="EH31" s="103"/>
      <c r="EI31" s="103"/>
      <c r="EJ31" s="103"/>
      <c r="EK31" s="103"/>
      <c r="EL31" s="103"/>
      <c r="EM31" s="103"/>
      <c r="EN31" s="103"/>
      <c r="EO31" s="103"/>
      <c r="EP31" s="103"/>
      <c r="EQ31" s="103"/>
      <c r="ER31" s="103"/>
      <c r="ES31" s="103"/>
      <c r="ET31" s="103"/>
      <c r="EU31" s="103"/>
      <c r="EV31" s="103"/>
      <c r="EW31" s="103"/>
      <c r="EX31" s="103"/>
      <c r="EY31" s="102"/>
      <c r="EZ31" s="103"/>
      <c r="FA31" s="103"/>
      <c r="FB31" s="103"/>
      <c r="FC31" s="103"/>
      <c r="FD31" s="103"/>
      <c r="FE31" s="103"/>
      <c r="FF31" s="103"/>
      <c r="FG31" s="103"/>
      <c r="FH31" s="103"/>
      <c r="FI31" s="103"/>
      <c r="FJ31" s="103"/>
      <c r="FK31" s="103"/>
      <c r="FL31" s="103"/>
      <c r="FM31" s="103"/>
      <c r="FN31" s="103"/>
      <c r="FO31" s="103"/>
      <c r="FP31" s="103"/>
      <c r="FQ31" s="103"/>
      <c r="FR31" s="103"/>
      <c r="FS31" s="103"/>
      <c r="FT31" s="103"/>
      <c r="FU31" s="102"/>
      <c r="FV31" s="103"/>
      <c r="FW31" s="103"/>
      <c r="FX31" s="103"/>
      <c r="FY31" s="103"/>
      <c r="FZ31" s="103"/>
      <c r="GA31" s="103"/>
      <c r="GB31" s="103"/>
      <c r="GC31" s="103"/>
      <c r="GD31" s="103"/>
      <c r="GE31" s="103"/>
      <c r="GF31" s="103"/>
      <c r="GG31" s="103"/>
      <c r="GH31" s="103"/>
      <c r="GI31" s="103"/>
      <c r="GJ31" s="103"/>
      <c r="GK31" s="103"/>
      <c r="GL31" s="103"/>
      <c r="GM31" s="103"/>
      <c r="GN31" s="103"/>
      <c r="GO31" s="103"/>
      <c r="GP31" s="103"/>
      <c r="GQ31" s="102"/>
      <c r="GR31" s="103"/>
      <c r="GS31" s="103"/>
      <c r="GT31" s="103"/>
      <c r="GU31" s="103"/>
      <c r="GV31" s="103"/>
      <c r="GW31" s="103"/>
      <c r="GX31" s="103"/>
      <c r="GY31" s="103"/>
      <c r="GZ31" s="103"/>
      <c r="HA31" s="103"/>
      <c r="HB31" s="103"/>
      <c r="HC31" s="103"/>
      <c r="HD31" s="103"/>
      <c r="HE31" s="103"/>
      <c r="HF31" s="103"/>
      <c r="HG31" s="103"/>
      <c r="HH31" s="103"/>
      <c r="HI31" s="103"/>
      <c r="HJ31" s="103"/>
      <c r="HK31" s="103"/>
      <c r="HL31" s="103"/>
      <c r="HM31" s="102"/>
      <c r="HN31" s="103"/>
      <c r="HO31" s="103"/>
      <c r="HP31" s="103"/>
      <c r="HQ31" s="103"/>
      <c r="HR31" s="103"/>
      <c r="HS31" s="103"/>
      <c r="HT31" s="103"/>
      <c r="HU31" s="103"/>
      <c r="HV31" s="103"/>
      <c r="HW31" s="103"/>
      <c r="HX31" s="103"/>
      <c r="HY31" s="103"/>
      <c r="HZ31" s="103"/>
      <c r="IA31" s="103"/>
      <c r="IB31" s="103"/>
      <c r="IC31" s="103"/>
      <c r="ID31" s="103"/>
      <c r="IE31" s="103"/>
      <c r="IF31" s="103"/>
      <c r="IG31" s="103"/>
      <c r="IH31" s="103"/>
      <c r="II31" s="102"/>
      <c r="IJ31" s="103"/>
      <c r="IK31" s="103"/>
      <c r="IL31" s="103"/>
      <c r="IM31" s="103"/>
      <c r="IN31" s="103"/>
      <c r="IO31" s="103"/>
      <c r="IP31" s="103"/>
      <c r="IQ31" s="103"/>
      <c r="IR31" s="103"/>
      <c r="IS31" s="103"/>
      <c r="IT31" s="103"/>
      <c r="IU31" s="103"/>
      <c r="IV31" s="103"/>
    </row>
    <row r="32" spans="1:256" s="7" customFormat="1" ht="16.5" customHeight="1">
      <c r="A32" s="295" t="s">
        <v>11</v>
      </c>
      <c r="B32" s="302"/>
      <c r="C32" s="302"/>
      <c r="D32" s="302"/>
      <c r="E32" s="302"/>
      <c r="F32" s="302"/>
      <c r="G32" s="302"/>
      <c r="H32" s="302"/>
      <c r="I32" s="302"/>
      <c r="J32" s="302"/>
      <c r="K32" s="302"/>
      <c r="L32" s="302"/>
      <c r="M32" s="302"/>
      <c r="N32" s="302"/>
      <c r="O32" s="302"/>
      <c r="P32" s="302"/>
      <c r="Q32" s="302"/>
      <c r="R32" s="302"/>
      <c r="S32" s="302"/>
      <c r="T32" s="302"/>
      <c r="U32" s="302"/>
      <c r="V32" s="302"/>
      <c r="W32" s="102"/>
      <c r="X32" s="103"/>
      <c r="Y32" s="103"/>
      <c r="Z32" s="103"/>
      <c r="AA32" s="103"/>
      <c r="AB32" s="103"/>
      <c r="AC32" s="103"/>
      <c r="AD32" s="103"/>
      <c r="AE32" s="103"/>
      <c r="AF32" s="103"/>
      <c r="AG32" s="103"/>
      <c r="AH32" s="103"/>
      <c r="AI32" s="103"/>
      <c r="AJ32" s="103"/>
      <c r="AK32" s="103"/>
      <c r="AL32" s="103"/>
      <c r="AM32" s="103"/>
      <c r="AN32" s="103"/>
      <c r="AO32" s="103"/>
      <c r="AP32" s="103"/>
      <c r="AQ32" s="103"/>
      <c r="AR32" s="103"/>
      <c r="AS32" s="102"/>
      <c r="AT32" s="103"/>
      <c r="AU32" s="103"/>
      <c r="AV32" s="103"/>
      <c r="AW32" s="103"/>
      <c r="AX32" s="103"/>
      <c r="AY32" s="103"/>
      <c r="AZ32" s="103"/>
      <c r="BA32" s="103"/>
      <c r="BB32" s="103"/>
      <c r="BC32" s="103"/>
      <c r="BD32" s="103"/>
      <c r="BE32" s="103"/>
      <c r="BF32" s="103"/>
      <c r="BG32" s="103"/>
      <c r="BH32" s="103"/>
      <c r="BI32" s="103"/>
      <c r="BJ32" s="103"/>
      <c r="BK32" s="103"/>
      <c r="BL32" s="103"/>
      <c r="BM32" s="103"/>
      <c r="BN32" s="103"/>
      <c r="BO32" s="102"/>
      <c r="BP32" s="103"/>
      <c r="BQ32" s="103"/>
      <c r="BR32" s="103"/>
      <c r="BS32" s="103"/>
      <c r="BT32" s="103"/>
      <c r="BU32" s="103"/>
      <c r="BV32" s="103"/>
      <c r="BW32" s="103"/>
      <c r="BX32" s="103"/>
      <c r="BY32" s="103"/>
      <c r="BZ32" s="103"/>
      <c r="CA32" s="103"/>
      <c r="CB32" s="103"/>
      <c r="CC32" s="103"/>
      <c r="CD32" s="103"/>
      <c r="CE32" s="103"/>
      <c r="CF32" s="103"/>
      <c r="CG32" s="103"/>
      <c r="CH32" s="103"/>
      <c r="CI32" s="103"/>
      <c r="CJ32" s="103"/>
      <c r="CK32" s="102"/>
      <c r="CL32" s="103"/>
      <c r="CM32" s="103"/>
      <c r="CN32" s="103"/>
      <c r="CO32" s="103"/>
      <c r="CP32" s="103"/>
      <c r="CQ32" s="103"/>
      <c r="CR32" s="103"/>
      <c r="CS32" s="103"/>
      <c r="CT32" s="103"/>
      <c r="CU32" s="103"/>
      <c r="CV32" s="103"/>
      <c r="CW32" s="103"/>
      <c r="CX32" s="103"/>
      <c r="CY32" s="103"/>
      <c r="CZ32" s="103"/>
      <c r="DA32" s="103"/>
      <c r="DB32" s="103"/>
      <c r="DC32" s="103"/>
      <c r="DD32" s="103"/>
      <c r="DE32" s="103"/>
      <c r="DF32" s="103"/>
      <c r="DG32" s="102"/>
      <c r="DH32" s="103"/>
      <c r="DI32" s="103"/>
      <c r="DJ32" s="103"/>
      <c r="DK32" s="103"/>
      <c r="DL32" s="103"/>
      <c r="DM32" s="103"/>
      <c r="DN32" s="103"/>
      <c r="DO32" s="103"/>
      <c r="DP32" s="103"/>
      <c r="DQ32" s="103"/>
      <c r="DR32" s="103"/>
      <c r="DS32" s="103"/>
      <c r="DT32" s="103"/>
      <c r="DU32" s="103"/>
      <c r="DV32" s="103"/>
      <c r="DW32" s="103"/>
      <c r="DX32" s="103"/>
      <c r="DY32" s="103"/>
      <c r="DZ32" s="103"/>
      <c r="EA32" s="103"/>
      <c r="EB32" s="103"/>
      <c r="EC32" s="102"/>
      <c r="ED32" s="103"/>
      <c r="EE32" s="103"/>
      <c r="EF32" s="103"/>
      <c r="EG32" s="103"/>
      <c r="EH32" s="103"/>
      <c r="EI32" s="103"/>
      <c r="EJ32" s="103"/>
      <c r="EK32" s="103"/>
      <c r="EL32" s="103"/>
      <c r="EM32" s="103"/>
      <c r="EN32" s="103"/>
      <c r="EO32" s="103"/>
      <c r="EP32" s="103"/>
      <c r="EQ32" s="103"/>
      <c r="ER32" s="103"/>
      <c r="ES32" s="103"/>
      <c r="ET32" s="103"/>
      <c r="EU32" s="103"/>
      <c r="EV32" s="103"/>
      <c r="EW32" s="103"/>
      <c r="EX32" s="103"/>
      <c r="EY32" s="102"/>
      <c r="EZ32" s="103"/>
      <c r="FA32" s="103"/>
      <c r="FB32" s="103"/>
      <c r="FC32" s="103"/>
      <c r="FD32" s="103"/>
      <c r="FE32" s="103"/>
      <c r="FF32" s="103"/>
      <c r="FG32" s="103"/>
      <c r="FH32" s="103"/>
      <c r="FI32" s="103"/>
      <c r="FJ32" s="103"/>
      <c r="FK32" s="103"/>
      <c r="FL32" s="103"/>
      <c r="FM32" s="103"/>
      <c r="FN32" s="103"/>
      <c r="FO32" s="103"/>
      <c r="FP32" s="103"/>
      <c r="FQ32" s="103"/>
      <c r="FR32" s="103"/>
      <c r="FS32" s="103"/>
      <c r="FT32" s="103"/>
      <c r="FU32" s="102"/>
      <c r="FV32" s="103"/>
      <c r="FW32" s="103"/>
      <c r="FX32" s="103"/>
      <c r="FY32" s="103"/>
      <c r="FZ32" s="103"/>
      <c r="GA32" s="103"/>
      <c r="GB32" s="103"/>
      <c r="GC32" s="103"/>
      <c r="GD32" s="103"/>
      <c r="GE32" s="103"/>
      <c r="GF32" s="103"/>
      <c r="GG32" s="103"/>
      <c r="GH32" s="103"/>
      <c r="GI32" s="103"/>
      <c r="GJ32" s="103"/>
      <c r="GK32" s="103"/>
      <c r="GL32" s="103"/>
      <c r="GM32" s="103"/>
      <c r="GN32" s="103"/>
      <c r="GO32" s="103"/>
      <c r="GP32" s="103"/>
      <c r="GQ32" s="102"/>
      <c r="GR32" s="103"/>
      <c r="GS32" s="103"/>
      <c r="GT32" s="103"/>
      <c r="GU32" s="103"/>
      <c r="GV32" s="103"/>
      <c r="GW32" s="103"/>
      <c r="GX32" s="103"/>
      <c r="GY32" s="103"/>
      <c r="GZ32" s="103"/>
      <c r="HA32" s="103"/>
      <c r="HB32" s="103"/>
      <c r="HC32" s="103"/>
      <c r="HD32" s="103"/>
      <c r="HE32" s="103"/>
      <c r="HF32" s="103"/>
      <c r="HG32" s="103"/>
      <c r="HH32" s="103"/>
      <c r="HI32" s="103"/>
      <c r="HJ32" s="103"/>
      <c r="HK32" s="103"/>
      <c r="HL32" s="103"/>
      <c r="HM32" s="102"/>
      <c r="HN32" s="103"/>
      <c r="HO32" s="103"/>
      <c r="HP32" s="103"/>
      <c r="HQ32" s="103"/>
      <c r="HR32" s="103"/>
      <c r="HS32" s="103"/>
      <c r="HT32" s="103"/>
      <c r="HU32" s="103"/>
      <c r="HV32" s="103"/>
      <c r="HW32" s="103"/>
      <c r="HX32" s="103"/>
      <c r="HY32" s="103"/>
      <c r="HZ32" s="103"/>
      <c r="IA32" s="103"/>
      <c r="IB32" s="103"/>
      <c r="IC32" s="103"/>
      <c r="ID32" s="103"/>
      <c r="IE32" s="103"/>
      <c r="IF32" s="103"/>
      <c r="IG32" s="103"/>
      <c r="IH32" s="103"/>
      <c r="II32" s="102"/>
      <c r="IJ32" s="103"/>
      <c r="IK32" s="103"/>
      <c r="IL32" s="103"/>
      <c r="IM32" s="103"/>
      <c r="IN32" s="103"/>
      <c r="IO32" s="103"/>
      <c r="IP32" s="103"/>
      <c r="IQ32" s="103"/>
      <c r="IR32" s="103"/>
      <c r="IS32" s="103"/>
      <c r="IT32" s="103"/>
      <c r="IU32" s="103"/>
      <c r="IV32" s="103"/>
    </row>
    <row r="33" spans="1:256" s="7" customFormat="1" ht="12" customHeight="1">
      <c r="A33" s="303"/>
      <c r="B33" s="304"/>
      <c r="C33" s="304"/>
      <c r="D33" s="304"/>
      <c r="E33" s="304"/>
      <c r="F33" s="304"/>
      <c r="G33" s="304"/>
      <c r="H33" s="304"/>
      <c r="I33" s="304"/>
      <c r="J33" s="304"/>
      <c r="K33" s="304"/>
      <c r="L33" s="304"/>
      <c r="M33" s="304"/>
      <c r="N33" s="304"/>
      <c r="O33" s="304"/>
      <c r="P33" s="304"/>
      <c r="Q33" s="304"/>
      <c r="R33" s="304"/>
      <c r="S33" s="304"/>
      <c r="T33" s="304"/>
      <c r="U33" s="304"/>
      <c r="V33" s="305"/>
      <c r="W33" s="102"/>
      <c r="X33" s="103"/>
      <c r="Y33" s="103"/>
      <c r="Z33" s="103"/>
      <c r="AA33" s="103"/>
      <c r="AB33" s="103"/>
      <c r="AC33" s="103"/>
      <c r="AD33" s="103"/>
      <c r="AE33" s="103"/>
      <c r="AF33" s="103"/>
      <c r="AG33" s="103"/>
      <c r="AH33" s="103"/>
      <c r="AI33" s="103"/>
      <c r="AJ33" s="103"/>
      <c r="AK33" s="103"/>
      <c r="AL33" s="103"/>
      <c r="AM33" s="103"/>
      <c r="AN33" s="103"/>
      <c r="AO33" s="103"/>
      <c r="AP33" s="103"/>
      <c r="AQ33" s="103"/>
      <c r="AR33" s="103"/>
      <c r="AS33" s="102"/>
      <c r="AT33" s="103"/>
      <c r="AU33" s="103"/>
      <c r="AV33" s="103"/>
      <c r="AW33" s="103"/>
      <c r="AX33" s="103"/>
      <c r="AY33" s="103"/>
      <c r="AZ33" s="103"/>
      <c r="BA33" s="103"/>
      <c r="BB33" s="103"/>
      <c r="BC33" s="103"/>
      <c r="BD33" s="103"/>
      <c r="BE33" s="103"/>
      <c r="BF33" s="103"/>
      <c r="BG33" s="103"/>
      <c r="BH33" s="103"/>
      <c r="BI33" s="103"/>
      <c r="BJ33" s="103"/>
      <c r="BK33" s="103"/>
      <c r="BL33" s="103"/>
      <c r="BM33" s="103"/>
      <c r="BN33" s="103"/>
      <c r="BO33" s="102"/>
      <c r="BP33" s="103"/>
      <c r="BQ33" s="103"/>
      <c r="BR33" s="103"/>
      <c r="BS33" s="103"/>
      <c r="BT33" s="103"/>
      <c r="BU33" s="103"/>
      <c r="BV33" s="103"/>
      <c r="BW33" s="103"/>
      <c r="BX33" s="103"/>
      <c r="BY33" s="103"/>
      <c r="BZ33" s="103"/>
      <c r="CA33" s="103"/>
      <c r="CB33" s="103"/>
      <c r="CC33" s="103"/>
      <c r="CD33" s="103"/>
      <c r="CE33" s="103"/>
      <c r="CF33" s="103"/>
      <c r="CG33" s="103"/>
      <c r="CH33" s="103"/>
      <c r="CI33" s="103"/>
      <c r="CJ33" s="103"/>
      <c r="CK33" s="102"/>
      <c r="CL33" s="103"/>
      <c r="CM33" s="103"/>
      <c r="CN33" s="103"/>
      <c r="CO33" s="103"/>
      <c r="CP33" s="103"/>
      <c r="CQ33" s="103"/>
      <c r="CR33" s="103"/>
      <c r="CS33" s="103"/>
      <c r="CT33" s="103"/>
      <c r="CU33" s="103"/>
      <c r="CV33" s="103"/>
      <c r="CW33" s="103"/>
      <c r="CX33" s="103"/>
      <c r="CY33" s="103"/>
      <c r="CZ33" s="103"/>
      <c r="DA33" s="103"/>
      <c r="DB33" s="103"/>
      <c r="DC33" s="103"/>
      <c r="DD33" s="103"/>
      <c r="DE33" s="103"/>
      <c r="DF33" s="103"/>
      <c r="DG33" s="102"/>
      <c r="DH33" s="103"/>
      <c r="DI33" s="103"/>
      <c r="DJ33" s="103"/>
      <c r="DK33" s="103"/>
      <c r="DL33" s="103"/>
      <c r="DM33" s="103"/>
      <c r="DN33" s="103"/>
      <c r="DO33" s="103"/>
      <c r="DP33" s="103"/>
      <c r="DQ33" s="103"/>
      <c r="DR33" s="103"/>
      <c r="DS33" s="103"/>
      <c r="DT33" s="103"/>
      <c r="DU33" s="103"/>
      <c r="DV33" s="103"/>
      <c r="DW33" s="103"/>
      <c r="DX33" s="103"/>
      <c r="DY33" s="103"/>
      <c r="DZ33" s="103"/>
      <c r="EA33" s="103"/>
      <c r="EB33" s="103"/>
      <c r="EC33" s="102"/>
      <c r="ED33" s="103"/>
      <c r="EE33" s="103"/>
      <c r="EF33" s="103"/>
      <c r="EG33" s="103"/>
      <c r="EH33" s="103"/>
      <c r="EI33" s="103"/>
      <c r="EJ33" s="103"/>
      <c r="EK33" s="103"/>
      <c r="EL33" s="103"/>
      <c r="EM33" s="103"/>
      <c r="EN33" s="103"/>
      <c r="EO33" s="103"/>
      <c r="EP33" s="103"/>
      <c r="EQ33" s="103"/>
      <c r="ER33" s="103"/>
      <c r="ES33" s="103"/>
      <c r="ET33" s="103"/>
      <c r="EU33" s="103"/>
      <c r="EV33" s="103"/>
      <c r="EW33" s="103"/>
      <c r="EX33" s="103"/>
      <c r="EY33" s="102"/>
      <c r="EZ33" s="103"/>
      <c r="FA33" s="103"/>
      <c r="FB33" s="103"/>
      <c r="FC33" s="103"/>
      <c r="FD33" s="103"/>
      <c r="FE33" s="103"/>
      <c r="FF33" s="103"/>
      <c r="FG33" s="103"/>
      <c r="FH33" s="103"/>
      <c r="FI33" s="103"/>
      <c r="FJ33" s="103"/>
      <c r="FK33" s="103"/>
      <c r="FL33" s="103"/>
      <c r="FM33" s="103"/>
      <c r="FN33" s="103"/>
      <c r="FO33" s="103"/>
      <c r="FP33" s="103"/>
      <c r="FQ33" s="103"/>
      <c r="FR33" s="103"/>
      <c r="FS33" s="103"/>
      <c r="FT33" s="103"/>
      <c r="FU33" s="102"/>
      <c r="FV33" s="103"/>
      <c r="FW33" s="103"/>
      <c r="FX33" s="103"/>
      <c r="FY33" s="103"/>
      <c r="FZ33" s="103"/>
      <c r="GA33" s="103"/>
      <c r="GB33" s="103"/>
      <c r="GC33" s="103"/>
      <c r="GD33" s="103"/>
      <c r="GE33" s="103"/>
      <c r="GF33" s="103"/>
      <c r="GG33" s="103"/>
      <c r="GH33" s="103"/>
      <c r="GI33" s="103"/>
      <c r="GJ33" s="103"/>
      <c r="GK33" s="103"/>
      <c r="GL33" s="103"/>
      <c r="GM33" s="103"/>
      <c r="GN33" s="103"/>
      <c r="GO33" s="103"/>
      <c r="GP33" s="103"/>
      <c r="GQ33" s="102"/>
      <c r="GR33" s="103"/>
      <c r="GS33" s="103"/>
      <c r="GT33" s="103"/>
      <c r="GU33" s="103"/>
      <c r="GV33" s="103"/>
      <c r="GW33" s="103"/>
      <c r="GX33" s="103"/>
      <c r="GY33" s="103"/>
      <c r="GZ33" s="103"/>
      <c r="HA33" s="103"/>
      <c r="HB33" s="103"/>
      <c r="HC33" s="103"/>
      <c r="HD33" s="103"/>
      <c r="HE33" s="103"/>
      <c r="HF33" s="103"/>
      <c r="HG33" s="103"/>
      <c r="HH33" s="103"/>
      <c r="HI33" s="103"/>
      <c r="HJ33" s="103"/>
      <c r="HK33" s="103"/>
      <c r="HL33" s="103"/>
      <c r="HM33" s="102"/>
      <c r="HN33" s="103"/>
      <c r="HO33" s="103"/>
      <c r="HP33" s="103"/>
      <c r="HQ33" s="103"/>
      <c r="HR33" s="103"/>
      <c r="HS33" s="103"/>
      <c r="HT33" s="103"/>
      <c r="HU33" s="103"/>
      <c r="HV33" s="103"/>
      <c r="HW33" s="103"/>
      <c r="HX33" s="103"/>
      <c r="HY33" s="103"/>
      <c r="HZ33" s="103"/>
      <c r="IA33" s="103"/>
      <c r="IB33" s="103"/>
      <c r="IC33" s="103"/>
      <c r="ID33" s="103"/>
      <c r="IE33" s="103"/>
      <c r="IF33" s="103"/>
      <c r="IG33" s="103"/>
      <c r="IH33" s="103"/>
      <c r="II33" s="102"/>
      <c r="IJ33" s="103"/>
      <c r="IK33" s="103"/>
      <c r="IL33" s="103"/>
      <c r="IM33" s="103"/>
      <c r="IN33" s="103"/>
      <c r="IO33" s="103"/>
      <c r="IP33" s="103"/>
      <c r="IQ33" s="103"/>
      <c r="IR33" s="103"/>
      <c r="IS33" s="103"/>
      <c r="IT33" s="103"/>
      <c r="IU33" s="103"/>
      <c r="IV33" s="103"/>
    </row>
    <row r="34" spans="1:256" s="7" customFormat="1" ht="12" customHeight="1">
      <c r="A34" s="303"/>
      <c r="B34" s="304"/>
      <c r="C34" s="304"/>
      <c r="D34" s="304"/>
      <c r="E34" s="304"/>
      <c r="F34" s="304"/>
      <c r="G34" s="304"/>
      <c r="H34" s="304"/>
      <c r="I34" s="304"/>
      <c r="J34" s="304"/>
      <c r="K34" s="304"/>
      <c r="L34" s="304"/>
      <c r="M34" s="304"/>
      <c r="N34" s="304"/>
      <c r="O34" s="304"/>
      <c r="P34" s="304"/>
      <c r="Q34" s="304"/>
      <c r="R34" s="304"/>
      <c r="S34" s="304"/>
      <c r="T34" s="304"/>
      <c r="U34" s="304"/>
      <c r="V34" s="305"/>
      <c r="W34" s="102"/>
      <c r="X34" s="103"/>
      <c r="Y34" s="103"/>
      <c r="Z34" s="103"/>
      <c r="AA34" s="103"/>
      <c r="AB34" s="103"/>
      <c r="AC34" s="103"/>
      <c r="AD34" s="103"/>
      <c r="AE34" s="103"/>
      <c r="AF34" s="103"/>
      <c r="AG34" s="103"/>
      <c r="AH34" s="103"/>
      <c r="AI34" s="103"/>
      <c r="AJ34" s="103"/>
      <c r="AK34" s="103"/>
      <c r="AL34" s="103"/>
      <c r="AM34" s="103"/>
      <c r="AN34" s="103"/>
      <c r="AO34" s="103"/>
      <c r="AP34" s="103"/>
      <c r="AQ34" s="103"/>
      <c r="AR34" s="103"/>
      <c r="AS34" s="102"/>
      <c r="AT34" s="103"/>
      <c r="AU34" s="103"/>
      <c r="AV34" s="103"/>
      <c r="AW34" s="103"/>
      <c r="AX34" s="103"/>
      <c r="AY34" s="103"/>
      <c r="AZ34" s="103"/>
      <c r="BA34" s="103"/>
      <c r="BB34" s="103"/>
      <c r="BC34" s="103"/>
      <c r="BD34" s="103"/>
      <c r="BE34" s="103"/>
      <c r="BF34" s="103"/>
      <c r="BG34" s="103"/>
      <c r="BH34" s="103"/>
      <c r="BI34" s="103"/>
      <c r="BJ34" s="103"/>
      <c r="BK34" s="103"/>
      <c r="BL34" s="103"/>
      <c r="BM34" s="103"/>
      <c r="BN34" s="103"/>
      <c r="BO34" s="102"/>
      <c r="BP34" s="103"/>
      <c r="BQ34" s="103"/>
      <c r="BR34" s="103"/>
      <c r="BS34" s="103"/>
      <c r="BT34" s="103"/>
      <c r="BU34" s="103"/>
      <c r="BV34" s="103"/>
      <c r="BW34" s="103"/>
      <c r="BX34" s="103"/>
      <c r="BY34" s="103"/>
      <c r="BZ34" s="103"/>
      <c r="CA34" s="103"/>
      <c r="CB34" s="103"/>
      <c r="CC34" s="103"/>
      <c r="CD34" s="103"/>
      <c r="CE34" s="103"/>
      <c r="CF34" s="103"/>
      <c r="CG34" s="103"/>
      <c r="CH34" s="103"/>
      <c r="CI34" s="103"/>
      <c r="CJ34" s="103"/>
      <c r="CK34" s="102"/>
      <c r="CL34" s="103"/>
      <c r="CM34" s="103"/>
      <c r="CN34" s="103"/>
      <c r="CO34" s="103"/>
      <c r="CP34" s="103"/>
      <c r="CQ34" s="103"/>
      <c r="CR34" s="103"/>
      <c r="CS34" s="103"/>
      <c r="CT34" s="103"/>
      <c r="CU34" s="103"/>
      <c r="CV34" s="103"/>
      <c r="CW34" s="103"/>
      <c r="CX34" s="103"/>
      <c r="CY34" s="103"/>
      <c r="CZ34" s="103"/>
      <c r="DA34" s="103"/>
      <c r="DB34" s="103"/>
      <c r="DC34" s="103"/>
      <c r="DD34" s="103"/>
      <c r="DE34" s="103"/>
      <c r="DF34" s="103"/>
      <c r="DG34" s="102"/>
      <c r="DH34" s="103"/>
      <c r="DI34" s="103"/>
      <c r="DJ34" s="103"/>
      <c r="DK34" s="103"/>
      <c r="DL34" s="103"/>
      <c r="DM34" s="103"/>
      <c r="DN34" s="103"/>
      <c r="DO34" s="103"/>
      <c r="DP34" s="103"/>
      <c r="DQ34" s="103"/>
      <c r="DR34" s="103"/>
      <c r="DS34" s="103"/>
      <c r="DT34" s="103"/>
      <c r="DU34" s="103"/>
      <c r="DV34" s="103"/>
      <c r="DW34" s="103"/>
      <c r="DX34" s="103"/>
      <c r="DY34" s="103"/>
      <c r="DZ34" s="103"/>
      <c r="EA34" s="103"/>
      <c r="EB34" s="103"/>
      <c r="EC34" s="102"/>
      <c r="ED34" s="103"/>
      <c r="EE34" s="103"/>
      <c r="EF34" s="103"/>
      <c r="EG34" s="103"/>
      <c r="EH34" s="103"/>
      <c r="EI34" s="103"/>
      <c r="EJ34" s="103"/>
      <c r="EK34" s="103"/>
      <c r="EL34" s="103"/>
      <c r="EM34" s="103"/>
      <c r="EN34" s="103"/>
      <c r="EO34" s="103"/>
      <c r="EP34" s="103"/>
      <c r="EQ34" s="103"/>
      <c r="ER34" s="103"/>
      <c r="ES34" s="103"/>
      <c r="ET34" s="103"/>
      <c r="EU34" s="103"/>
      <c r="EV34" s="103"/>
      <c r="EW34" s="103"/>
      <c r="EX34" s="103"/>
      <c r="EY34" s="102"/>
      <c r="EZ34" s="103"/>
      <c r="FA34" s="103"/>
      <c r="FB34" s="103"/>
      <c r="FC34" s="103"/>
      <c r="FD34" s="103"/>
      <c r="FE34" s="103"/>
      <c r="FF34" s="103"/>
      <c r="FG34" s="103"/>
      <c r="FH34" s="103"/>
      <c r="FI34" s="103"/>
      <c r="FJ34" s="103"/>
      <c r="FK34" s="103"/>
      <c r="FL34" s="103"/>
      <c r="FM34" s="103"/>
      <c r="FN34" s="103"/>
      <c r="FO34" s="103"/>
      <c r="FP34" s="103"/>
      <c r="FQ34" s="103"/>
      <c r="FR34" s="103"/>
      <c r="FS34" s="103"/>
      <c r="FT34" s="103"/>
      <c r="FU34" s="102"/>
      <c r="FV34" s="103"/>
      <c r="FW34" s="103"/>
      <c r="FX34" s="103"/>
      <c r="FY34" s="103"/>
      <c r="FZ34" s="103"/>
      <c r="GA34" s="103"/>
      <c r="GB34" s="103"/>
      <c r="GC34" s="103"/>
      <c r="GD34" s="103"/>
      <c r="GE34" s="103"/>
      <c r="GF34" s="103"/>
      <c r="GG34" s="103"/>
      <c r="GH34" s="103"/>
      <c r="GI34" s="103"/>
      <c r="GJ34" s="103"/>
      <c r="GK34" s="103"/>
      <c r="GL34" s="103"/>
      <c r="GM34" s="103"/>
      <c r="GN34" s="103"/>
      <c r="GO34" s="103"/>
      <c r="GP34" s="103"/>
      <c r="GQ34" s="102"/>
      <c r="GR34" s="103"/>
      <c r="GS34" s="103"/>
      <c r="GT34" s="103"/>
      <c r="GU34" s="103"/>
      <c r="GV34" s="103"/>
      <c r="GW34" s="103"/>
      <c r="GX34" s="103"/>
      <c r="GY34" s="103"/>
      <c r="GZ34" s="103"/>
      <c r="HA34" s="103"/>
      <c r="HB34" s="103"/>
      <c r="HC34" s="103"/>
      <c r="HD34" s="103"/>
      <c r="HE34" s="103"/>
      <c r="HF34" s="103"/>
      <c r="HG34" s="103"/>
      <c r="HH34" s="103"/>
      <c r="HI34" s="103"/>
      <c r="HJ34" s="103"/>
      <c r="HK34" s="103"/>
      <c r="HL34" s="103"/>
      <c r="HM34" s="102"/>
      <c r="HN34" s="103"/>
      <c r="HO34" s="103"/>
      <c r="HP34" s="103"/>
      <c r="HQ34" s="103"/>
      <c r="HR34" s="103"/>
      <c r="HS34" s="103"/>
      <c r="HT34" s="103"/>
      <c r="HU34" s="103"/>
      <c r="HV34" s="103"/>
      <c r="HW34" s="103"/>
      <c r="HX34" s="103"/>
      <c r="HY34" s="103"/>
      <c r="HZ34" s="103"/>
      <c r="IA34" s="103"/>
      <c r="IB34" s="103"/>
      <c r="IC34" s="103"/>
      <c r="ID34" s="103"/>
      <c r="IE34" s="103"/>
      <c r="IF34" s="103"/>
      <c r="IG34" s="103"/>
      <c r="IH34" s="103"/>
      <c r="II34" s="102"/>
      <c r="IJ34" s="103"/>
      <c r="IK34" s="103"/>
      <c r="IL34" s="103"/>
      <c r="IM34" s="103"/>
      <c r="IN34" s="103"/>
      <c r="IO34" s="103"/>
      <c r="IP34" s="103"/>
      <c r="IQ34" s="103"/>
      <c r="IR34" s="103"/>
      <c r="IS34" s="103"/>
      <c r="IT34" s="103"/>
      <c r="IU34" s="103"/>
      <c r="IV34" s="103"/>
    </row>
    <row r="35" spans="1:23" s="10" customFormat="1" ht="12" customHeight="1">
      <c r="A35" s="306"/>
      <c r="B35" s="307"/>
      <c r="C35" s="307"/>
      <c r="D35" s="307"/>
      <c r="E35" s="307"/>
      <c r="F35" s="307"/>
      <c r="G35" s="307"/>
      <c r="H35" s="307"/>
      <c r="I35" s="307"/>
      <c r="J35" s="307"/>
      <c r="K35" s="307"/>
      <c r="L35" s="307"/>
      <c r="M35" s="307"/>
      <c r="N35" s="307"/>
      <c r="O35" s="307"/>
      <c r="P35" s="307"/>
      <c r="Q35" s="307"/>
      <c r="R35" s="307"/>
      <c r="S35" s="307"/>
      <c r="T35" s="307"/>
      <c r="U35" s="307"/>
      <c r="V35" s="307"/>
      <c r="W35" s="48"/>
    </row>
  </sheetData>
  <sheetProtection/>
  <mergeCells count="17">
    <mergeCell ref="A29:V31"/>
    <mergeCell ref="A32:V35"/>
    <mergeCell ref="B26:D26"/>
    <mergeCell ref="A3:V3"/>
    <mergeCell ref="N4:Q4"/>
    <mergeCell ref="R4:S4"/>
    <mergeCell ref="T4:V4"/>
    <mergeCell ref="A28:V28"/>
    <mergeCell ref="B4:B5"/>
    <mergeCell ref="C4:C5"/>
    <mergeCell ref="H4:I4"/>
    <mergeCell ref="J4:K4"/>
    <mergeCell ref="L4:M4"/>
    <mergeCell ref="D4:D5"/>
    <mergeCell ref="E4:E5"/>
    <mergeCell ref="F4:F5"/>
    <mergeCell ref="G4:G5"/>
  </mergeCells>
  <printOptions/>
  <pageMargins left="0.75" right="0.75" top="1" bottom="1" header="0.5" footer="0.5"/>
  <pageSetup horizontalDpi="600" verticalDpi="600" orientation="portrait" paperSize="9"/>
  <ignoredErrors>
    <ignoredError sqref="N8:Q18 V8:V9" formula="1"/>
    <ignoredError sqref="V10:V23" formula="1"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Haluk Kaplanoglu</dc:creator>
  <cp:keywords/>
  <dc:description/>
  <cp:lastModifiedBy>ao</cp:lastModifiedBy>
  <cp:lastPrinted>2007-08-27T17:14:12Z</cp:lastPrinted>
  <dcterms:created xsi:type="dcterms:W3CDTF">2006-03-15T09:07:04Z</dcterms:created>
  <dcterms:modified xsi:type="dcterms:W3CDTF">2011-02-22T16:18:34Z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-1892574857</vt:i4>
  </property>
  <property fmtid="{D5CDD505-2E9C-101B-9397-08002B2CF9AE}" pid="3" name="_EmailSubject">
    <vt:lpwstr>New Weekend Ranking.xls</vt:lpwstr>
  </property>
  <property fmtid="{D5CDD505-2E9C-101B-9397-08002B2CF9AE}" pid="4" name="_AuthorEmail">
    <vt:lpwstr>Haluk.Kaplanoglu@warnerbros.com</vt:lpwstr>
  </property>
  <property fmtid="{D5CDD505-2E9C-101B-9397-08002B2CF9AE}" pid="5" name="_AuthorEmailDisplayName">
    <vt:lpwstr>Kaplanoglu, Haluk</vt:lpwstr>
  </property>
  <property fmtid="{D5CDD505-2E9C-101B-9397-08002B2CF9AE}" pid="6" name="_ReviewingToolsShownOnce">
    <vt:lpwstr/>
  </property>
</Properties>
</file>