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920"/>
  </bookViews>
  <sheets>
    <sheet name="2014_47_21-23.11" sheetId="41" r:id="rId1"/>
    <sheet name="2014_46_14-16.11" sheetId="40" r:id="rId2"/>
    <sheet name="2014_45_07-09.11" sheetId="39" r:id="rId3"/>
    <sheet name="2014_44_31.10-02.11" sheetId="38" r:id="rId4"/>
    <sheet name="2014_43_24-26.10" sheetId="37" r:id="rId5"/>
    <sheet name="2014_42_17-19.10" sheetId="36" r:id="rId6"/>
    <sheet name="2014_41_10-12.10" sheetId="34" r:id="rId7"/>
    <sheet name="2014_40_03-05.10" sheetId="35" r:id="rId8"/>
    <sheet name="2014_39_26-28.09" sheetId="33" r:id="rId9"/>
    <sheet name="2014_38_19-21.09" sheetId="32" r:id="rId10"/>
    <sheet name="2014_37_12-14.09" sheetId="31" r:id="rId11"/>
    <sheet name="2014_36_05-07.09" sheetId="30" r:id="rId12"/>
    <sheet name="2014_35_29-31.08" sheetId="29" r:id="rId13"/>
    <sheet name="2014_34_22-24.08" sheetId="28" r:id="rId14"/>
    <sheet name="2014_33_15-17.08" sheetId="27" r:id="rId15"/>
    <sheet name="2014_32_08-10.08" sheetId="26" r:id="rId16"/>
    <sheet name="2014_31_01-03.08" sheetId="25" r:id="rId17"/>
    <sheet name="2014_30_25-27.07" sheetId="24" r:id="rId18"/>
    <sheet name="2014_29_18-20.07" sheetId="23" r:id="rId19"/>
    <sheet name="2014_28_11-13.07" sheetId="22" r:id="rId20"/>
    <sheet name="2014_27_04-06.07" sheetId="21" r:id="rId21"/>
    <sheet name="2014_26_27-29.06" sheetId="20" r:id="rId22"/>
    <sheet name="2014_25_20-22.06" sheetId="19" r:id="rId23"/>
    <sheet name="2014_24_13-15.06" sheetId="18" r:id="rId24"/>
    <sheet name="2014_23_06-08.06" sheetId="17" r:id="rId25"/>
    <sheet name="2014_22_30.05-01.06" sheetId="16" r:id="rId26"/>
    <sheet name="2014_21_23-25.05" sheetId="15" r:id="rId27"/>
    <sheet name="2014_20_16-18.05" sheetId="14" r:id="rId28"/>
    <sheet name="2014_19_09-11.05" sheetId="13" r:id="rId29"/>
    <sheet name="2014_18_02-04.05" sheetId="12" r:id="rId30"/>
    <sheet name="2014_17_25-27.04" sheetId="11" r:id="rId31"/>
    <sheet name="2014_16_18-20.04" sheetId="10" r:id="rId32"/>
    <sheet name="2014_15_11-13.04" sheetId="9" r:id="rId33"/>
    <sheet name="2014_14_04-06.04" sheetId="8" r:id="rId34"/>
    <sheet name="2014_13_28-30.03" sheetId="7" r:id="rId35"/>
    <sheet name="2014_12_21-23.03" sheetId="6" r:id="rId36"/>
    <sheet name="2014_11_14-16.03" sheetId="5" r:id="rId37"/>
    <sheet name="2014_10_07-09.03" sheetId="4" r:id="rId38"/>
    <sheet name="2014_9_28.02-02.03" sheetId="1" r:id="rId39"/>
    <sheet name="2014_8_21-23.02" sheetId="3" r:id="rId40"/>
    <sheet name="2014_7_14-16.02" sheetId="2" r:id="rId41"/>
  </sheets>
  <definedNames>
    <definedName name="_xlnm._FilterDatabase" localSheetId="29" hidden="1">'2014_18_02-04.05'!$J$5:$X$5</definedName>
    <definedName name="_xlnm._FilterDatabase" localSheetId="28" hidden="1">'2014_19_09-11.05'!$J$5:$X$5</definedName>
    <definedName name="_xlnm._FilterDatabase" localSheetId="27" hidden="1">'2014_20_16-18.05'!$J$5:$X$5</definedName>
    <definedName name="_xlnm._FilterDatabase" localSheetId="26" hidden="1">'2014_21_23-25.05'!$J$5:$X$5</definedName>
    <definedName name="_xlnm._FilterDatabase" localSheetId="25" hidden="1">'2014_22_30.05-01.06'!$J$5:$X$5</definedName>
    <definedName name="_xlnm._FilterDatabase" localSheetId="24" hidden="1">'2014_23_06-08.06'!$J$5:$X$5</definedName>
    <definedName name="_xlnm._FilterDatabase" localSheetId="23" hidden="1">'2014_24_13-15.06'!$J$5:$X$5</definedName>
    <definedName name="_xlnm._FilterDatabase" localSheetId="22" hidden="1">'2014_25_20-22.06'!$J$5:$X$5</definedName>
    <definedName name="_xlnm._FilterDatabase" localSheetId="21" hidden="1">'2014_26_27-29.06'!$J$5:$X$5</definedName>
    <definedName name="_xlnm._FilterDatabase" localSheetId="20" hidden="1">'2014_27_04-06.07'!$J$5:$X$5</definedName>
    <definedName name="_xlnm._FilterDatabase" localSheetId="19" hidden="1">'2014_28_11-13.07'!$J$5:$X$5</definedName>
    <definedName name="_xlnm._FilterDatabase" localSheetId="18" hidden="1">'2014_29_18-20.07'!$J$5:$X$5</definedName>
    <definedName name="_xlnm._FilterDatabase" localSheetId="17" hidden="1">'2014_30_25-27.07'!$J$5:$X$5</definedName>
    <definedName name="_xlnm._FilterDatabase" localSheetId="16" hidden="1">'2014_31_01-03.08'!$J$5:$X$5</definedName>
    <definedName name="_xlnm._FilterDatabase" localSheetId="15" hidden="1">'2014_32_08-10.08'!$J$5:$X$5</definedName>
    <definedName name="_xlnm._FilterDatabase" localSheetId="14" hidden="1">'2014_33_15-17.08'!$J$5:$X$5</definedName>
    <definedName name="_xlnm._FilterDatabase" localSheetId="13" hidden="1">'2014_34_22-24.08'!$J$5:$X$5</definedName>
    <definedName name="_xlnm._FilterDatabase" localSheetId="12" hidden="1">'2014_35_29-31.08'!$J$5:$X$5</definedName>
    <definedName name="_xlnm._FilterDatabase" localSheetId="11" hidden="1">'2014_36_05-07.09'!$J$5:$X$5</definedName>
    <definedName name="_xlnm._FilterDatabase" localSheetId="10" hidden="1">'2014_37_12-14.09'!$J$5:$X$5</definedName>
    <definedName name="_xlnm._FilterDatabase" localSheetId="9" hidden="1">'2014_38_19-21.09'!$J$5:$X$5</definedName>
    <definedName name="_xlnm._FilterDatabase" localSheetId="8" hidden="1">'2014_39_26-28.09'!$J$5:$X$5</definedName>
    <definedName name="_xlnm._FilterDatabase" localSheetId="7" hidden="1">'2014_40_03-05.10'!$J$5:$X$5</definedName>
    <definedName name="_xlnm._FilterDatabase" localSheetId="6" hidden="1">'2014_41_10-12.10'!$J$5:$X$5</definedName>
    <definedName name="_xlnm._FilterDatabase" localSheetId="5" hidden="1">'2014_42_17-19.10'!$J$5:$X$5</definedName>
    <definedName name="_xlnm._FilterDatabase" localSheetId="4" hidden="1">'2014_43_24-26.10'!$J$5:$X$5</definedName>
    <definedName name="_xlnm._FilterDatabase" localSheetId="3" hidden="1">'2014_44_31.10-02.11'!$J$5:$X$5</definedName>
    <definedName name="_xlnm._FilterDatabase" localSheetId="2" hidden="1">'2014_45_07-09.11'!$J$5:$X$5</definedName>
    <definedName name="_xlnm._FilterDatabase" localSheetId="1" hidden="1">'2014_46_14-16.11'!$J$5:$X$5</definedName>
    <definedName name="_xlnm._FilterDatabase" localSheetId="0" hidden="1">'2014_47_21-23.11'!$J$5:$X$5</definedName>
  </definedNames>
  <calcPr calcId="145621"/>
</workbook>
</file>

<file path=xl/calcChain.xml><?xml version="1.0" encoding="utf-8"?>
<calcChain xmlns="http://schemas.openxmlformats.org/spreadsheetml/2006/main">
  <c r="X6" i="41" l="1"/>
  <c r="Q6" i="41"/>
  <c r="P6" i="41"/>
  <c r="B6" i="41"/>
  <c r="S6" i="41" l="1"/>
  <c r="R6" i="41"/>
  <c r="X6" i="40"/>
  <c r="Q6" i="40"/>
  <c r="R6" i="40" s="1"/>
  <c r="P6" i="40"/>
  <c r="U6" i="40" s="1"/>
  <c r="B6" i="40"/>
  <c r="S6" i="40" l="1"/>
  <c r="X6" i="39"/>
  <c r="Q6" i="39"/>
  <c r="R6" i="39" s="1"/>
  <c r="P6" i="39"/>
  <c r="U6" i="39" s="1"/>
  <c r="B6" i="39"/>
  <c r="S6" i="39" l="1"/>
  <c r="B8" i="38"/>
  <c r="B7" i="38"/>
  <c r="X8" i="38"/>
  <c r="Q8" i="38"/>
  <c r="P8" i="38"/>
  <c r="U8" i="38" s="1"/>
  <c r="X7" i="38"/>
  <c r="Q7" i="38"/>
  <c r="R7" i="38" s="1"/>
  <c r="P7" i="38"/>
  <c r="X6" i="38"/>
  <c r="Q6" i="38"/>
  <c r="R6" i="38" s="1"/>
  <c r="P6" i="38"/>
  <c r="U6" i="38" s="1"/>
  <c r="B6" i="38"/>
  <c r="S8" i="38" l="1"/>
  <c r="S7" i="38"/>
  <c r="S6" i="38"/>
  <c r="U7" i="38"/>
  <c r="R8" i="38"/>
  <c r="B8" i="37"/>
  <c r="B9" i="37" s="1"/>
  <c r="B10" i="37" s="1"/>
  <c r="X9" i="37" l="1"/>
  <c r="Q9" i="37"/>
  <c r="R9" i="37" s="1"/>
  <c r="P9" i="37"/>
  <c r="U9" i="37" s="1"/>
  <c r="X8" i="37"/>
  <c r="Q8" i="37"/>
  <c r="R8" i="37" s="1"/>
  <c r="P8" i="37"/>
  <c r="U8" i="37" s="1"/>
  <c r="X10" i="37"/>
  <c r="Q10" i="37"/>
  <c r="R10" i="37" s="1"/>
  <c r="P10" i="37"/>
  <c r="X7" i="37"/>
  <c r="Q7" i="37"/>
  <c r="R7" i="37" s="1"/>
  <c r="P7" i="37"/>
  <c r="U7" i="37" s="1"/>
  <c r="X6" i="37"/>
  <c r="Q6" i="37"/>
  <c r="R6" i="37" s="1"/>
  <c r="P6" i="37"/>
  <c r="U6" i="37" s="1"/>
  <c r="B6" i="37"/>
  <c r="B7" i="37" s="1"/>
  <c r="S6" i="37" l="1"/>
  <c r="S10" i="37"/>
  <c r="S7" i="37"/>
  <c r="S8" i="37"/>
  <c r="S9" i="37"/>
  <c r="U10" i="37"/>
  <c r="X10" i="36"/>
  <c r="Q10" i="36"/>
  <c r="P10" i="36"/>
  <c r="U10" i="36" s="1"/>
  <c r="X9" i="36"/>
  <c r="Q9" i="36"/>
  <c r="R9" i="36" s="1"/>
  <c r="P9" i="36"/>
  <c r="X12" i="36"/>
  <c r="Q12" i="36"/>
  <c r="R12" i="36" s="1"/>
  <c r="P12" i="36"/>
  <c r="U12" i="36" s="1"/>
  <c r="X11" i="36"/>
  <c r="Q11" i="36"/>
  <c r="P11" i="36"/>
  <c r="U11" i="36" s="1"/>
  <c r="X8" i="36"/>
  <c r="Q8" i="36"/>
  <c r="P8" i="36"/>
  <c r="U8" i="36" s="1"/>
  <c r="X7" i="36"/>
  <c r="Q7" i="36"/>
  <c r="R7" i="36" s="1"/>
  <c r="P7" i="36"/>
  <c r="X6" i="36"/>
  <c r="Q6" i="36"/>
  <c r="R6" i="36" s="1"/>
  <c r="P6" i="36"/>
  <c r="U6" i="36" s="1"/>
  <c r="B6" i="36"/>
  <c r="B7" i="36" s="1"/>
  <c r="B8" i="36" s="1"/>
  <c r="B9" i="36" s="1"/>
  <c r="B10" i="36" s="1"/>
  <c r="B11" i="36" s="1"/>
  <c r="B12" i="36" s="1"/>
  <c r="S10" i="36" l="1"/>
  <c r="S11" i="36"/>
  <c r="S7" i="36"/>
  <c r="S9" i="36"/>
  <c r="S8" i="36"/>
  <c r="R11" i="36"/>
  <c r="S12" i="36"/>
  <c r="S6" i="36"/>
  <c r="U7" i="36"/>
  <c r="U9" i="36"/>
  <c r="R8" i="36"/>
  <c r="R10" i="36"/>
  <c r="B8" i="34"/>
  <c r="B9" i="34"/>
  <c r="B10" i="34"/>
  <c r="B11" i="34"/>
  <c r="B12" i="34" s="1"/>
  <c r="X12" i="35"/>
  <c r="Q12" i="35"/>
  <c r="R12" i="35" s="1"/>
  <c r="P12" i="35"/>
  <c r="S12" i="35" s="1"/>
  <c r="X11" i="35"/>
  <c r="S11" i="35"/>
  <c r="R11" i="35"/>
  <c r="Q11" i="35"/>
  <c r="P11" i="35"/>
  <c r="U11" i="35" s="1"/>
  <c r="X10" i="35"/>
  <c r="R10" i="35"/>
  <c r="Q10" i="35"/>
  <c r="S10" i="35" s="1"/>
  <c r="P10" i="35"/>
  <c r="U10" i="35" s="1"/>
  <c r="X9" i="35"/>
  <c r="Q9" i="35"/>
  <c r="R9" i="35" s="1"/>
  <c r="P9" i="35"/>
  <c r="U9" i="35" s="1"/>
  <c r="X8" i="35"/>
  <c r="Q8" i="35"/>
  <c r="R8" i="35" s="1"/>
  <c r="P8" i="35"/>
  <c r="S8" i="35" s="1"/>
  <c r="X7" i="35"/>
  <c r="S7" i="35"/>
  <c r="R7" i="35"/>
  <c r="Q7" i="35"/>
  <c r="P7" i="35"/>
  <c r="U7" i="35" s="1"/>
  <c r="B7" i="35"/>
  <c r="B8" i="35" s="1"/>
  <c r="B9" i="35" s="1"/>
  <c r="B10" i="35" s="1"/>
  <c r="B11" i="35" s="1"/>
  <c r="B12" i="35" s="1"/>
  <c r="X6" i="35"/>
  <c r="Q6" i="35"/>
  <c r="R6" i="35" s="1"/>
  <c r="P6" i="35"/>
  <c r="S6" i="35" s="1"/>
  <c r="B6" i="35"/>
  <c r="U12" i="35" l="1"/>
  <c r="S9" i="35"/>
  <c r="U8" i="35"/>
  <c r="B6" i="34" l="1"/>
  <c r="B7" i="34" s="1"/>
  <c r="P12" i="34" l="1"/>
  <c r="Q12" i="34"/>
  <c r="R12" i="34" s="1"/>
  <c r="X12" i="34"/>
  <c r="S12" i="34" l="1"/>
  <c r="U12" i="34"/>
  <c r="X10" i="34" l="1"/>
  <c r="Q10" i="34"/>
  <c r="R10" i="34" s="1"/>
  <c r="P10" i="34"/>
  <c r="U10" i="34" s="1"/>
  <c r="X11" i="34"/>
  <c r="Q11" i="34"/>
  <c r="R11" i="34" s="1"/>
  <c r="P11" i="34"/>
  <c r="U11" i="34" s="1"/>
  <c r="X8" i="34"/>
  <c r="Q8" i="34"/>
  <c r="P8" i="34"/>
  <c r="U8" i="34" s="1"/>
  <c r="X7" i="34"/>
  <c r="Q7" i="34"/>
  <c r="R7" i="34" s="1"/>
  <c r="P7" i="34"/>
  <c r="X9" i="34"/>
  <c r="Q9" i="34"/>
  <c r="R9" i="34" s="1"/>
  <c r="P9" i="34"/>
  <c r="U9" i="34" s="1"/>
  <c r="X6" i="34"/>
  <c r="Q6" i="34"/>
  <c r="P6" i="34"/>
  <c r="U6" i="34" s="1"/>
  <c r="S7" i="34" l="1"/>
  <c r="S8" i="34"/>
  <c r="S6" i="34"/>
  <c r="R6" i="34"/>
  <c r="S11" i="34"/>
  <c r="S10" i="34"/>
  <c r="S9" i="34"/>
  <c r="U7" i="34"/>
  <c r="R8" i="34"/>
  <c r="B8" i="33"/>
  <c r="B9" i="33" s="1"/>
  <c r="B10" i="33" s="1"/>
  <c r="B11" i="33" s="1"/>
  <c r="B12" i="33" s="1"/>
  <c r="B7" i="33"/>
  <c r="B6" i="33"/>
  <c r="X11" i="33"/>
  <c r="Q11" i="33"/>
  <c r="R11" i="33" s="1"/>
  <c r="P11" i="33"/>
  <c r="U11" i="33" s="1"/>
  <c r="X12" i="33"/>
  <c r="Q12" i="33"/>
  <c r="R12" i="33" s="1"/>
  <c r="P12" i="33"/>
  <c r="S12" i="33" s="1"/>
  <c r="X10" i="33"/>
  <c r="Q10" i="33"/>
  <c r="R10" i="33" s="1"/>
  <c r="P10" i="33"/>
  <c r="U10" i="33" s="1"/>
  <c r="X6" i="33"/>
  <c r="Q6" i="33"/>
  <c r="R6" i="33" s="1"/>
  <c r="P6" i="33"/>
  <c r="U6" i="33" s="1"/>
  <c r="X9" i="33"/>
  <c r="Q9" i="33"/>
  <c r="R9" i="33" s="1"/>
  <c r="P9" i="33"/>
  <c r="U9" i="33" s="1"/>
  <c r="X7" i="33"/>
  <c r="Q7" i="33"/>
  <c r="R7" i="33" s="1"/>
  <c r="P7" i="33"/>
  <c r="X8" i="33"/>
  <c r="Q8" i="33"/>
  <c r="R8" i="33" s="1"/>
  <c r="P8" i="33"/>
  <c r="U8" i="33" s="1"/>
  <c r="S10" i="33" l="1"/>
  <c r="S6" i="33"/>
  <c r="S8" i="33"/>
  <c r="S7" i="33"/>
  <c r="U7" i="33"/>
  <c r="S9" i="33"/>
  <c r="S11" i="33"/>
  <c r="U12" i="33"/>
  <c r="B6" i="32"/>
  <c r="B7" i="32" s="1"/>
  <c r="B8" i="32" s="1"/>
  <c r="B9" i="32" s="1"/>
  <c r="B10" i="32" s="1"/>
  <c r="B11" i="32" s="1"/>
  <c r="B12" i="32" s="1"/>
  <c r="X12" i="32"/>
  <c r="Q12" i="32"/>
  <c r="R12" i="32" s="1"/>
  <c r="P12" i="32"/>
  <c r="X11" i="32"/>
  <c r="Q11" i="32"/>
  <c r="R11" i="32" s="1"/>
  <c r="P11" i="32"/>
  <c r="U11" i="32" s="1"/>
  <c r="X8" i="32"/>
  <c r="Q8" i="32"/>
  <c r="R8" i="32" s="1"/>
  <c r="P8" i="32"/>
  <c r="X9" i="32"/>
  <c r="Q9" i="32"/>
  <c r="R9" i="32" s="1"/>
  <c r="P9" i="32"/>
  <c r="U9" i="32" s="1"/>
  <c r="X10" i="32"/>
  <c r="Q10" i="32"/>
  <c r="R10" i="32" s="1"/>
  <c r="P10" i="32"/>
  <c r="U10" i="32" s="1"/>
  <c r="X6" i="32"/>
  <c r="Q6" i="32"/>
  <c r="R6" i="32" s="1"/>
  <c r="P6" i="32"/>
  <c r="U6" i="32" s="1"/>
  <c r="X7" i="32"/>
  <c r="Q7" i="32"/>
  <c r="R7" i="32" s="1"/>
  <c r="P7" i="32"/>
  <c r="S11" i="32" l="1"/>
  <c r="S12" i="32"/>
  <c r="S7" i="32"/>
  <c r="S10" i="32"/>
  <c r="S9" i="32"/>
  <c r="S8" i="32"/>
  <c r="U8" i="32"/>
  <c r="S6" i="32"/>
  <c r="U7" i="32"/>
  <c r="U12" i="32"/>
  <c r="X16" i="31"/>
  <c r="S16" i="31"/>
  <c r="R16" i="31"/>
  <c r="Q16" i="31"/>
  <c r="P16" i="31"/>
  <c r="U16" i="31" s="1"/>
  <c r="X15" i="31"/>
  <c r="Q15" i="31"/>
  <c r="R15" i="31" s="1"/>
  <c r="P15" i="31"/>
  <c r="S15" i="31" s="1"/>
  <c r="X14" i="31"/>
  <c r="S14" i="31"/>
  <c r="R14" i="31"/>
  <c r="Q14" i="31"/>
  <c r="P14" i="31"/>
  <c r="U14" i="31" s="1"/>
  <c r="X13" i="31"/>
  <c r="Q13" i="31"/>
  <c r="R13" i="31" s="1"/>
  <c r="P13" i="31"/>
  <c r="S13" i="31" s="1"/>
  <c r="X12" i="31"/>
  <c r="S12" i="31"/>
  <c r="R12" i="31"/>
  <c r="Q12" i="31"/>
  <c r="P12" i="31"/>
  <c r="U12" i="31" s="1"/>
  <c r="X11" i="31"/>
  <c r="Q11" i="31"/>
  <c r="R11" i="31" s="1"/>
  <c r="P11" i="31"/>
  <c r="S11" i="31" s="1"/>
  <c r="X10" i="31"/>
  <c r="S10" i="31"/>
  <c r="R10" i="31"/>
  <c r="Q10" i="31"/>
  <c r="P10" i="31"/>
  <c r="U10" i="31" s="1"/>
  <c r="X9" i="31"/>
  <c r="Q9" i="31"/>
  <c r="R9" i="31" s="1"/>
  <c r="P9" i="31"/>
  <c r="S9" i="31" s="1"/>
  <c r="X8" i="31"/>
  <c r="S8" i="31"/>
  <c r="R8" i="31"/>
  <c r="Q8" i="31"/>
  <c r="P8" i="31"/>
  <c r="U8" i="31" s="1"/>
  <c r="X7" i="31"/>
  <c r="Q7" i="31"/>
  <c r="R7" i="31" s="1"/>
  <c r="P7" i="31"/>
  <c r="S7" i="31" s="1"/>
  <c r="X6" i="31"/>
  <c r="S6" i="31"/>
  <c r="R6" i="31"/>
  <c r="Q6" i="31"/>
  <c r="P6" i="31"/>
  <c r="U6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U9" i="31" l="1"/>
  <c r="U13" i="31"/>
  <c r="U15" i="31"/>
  <c r="U7" i="31"/>
  <c r="U11" i="31"/>
  <c r="X16" i="30"/>
  <c r="Q16" i="30"/>
  <c r="R16" i="30" s="1"/>
  <c r="P16" i="30"/>
  <c r="X14" i="30"/>
  <c r="Q14" i="30"/>
  <c r="R14" i="30" s="1"/>
  <c r="P14" i="30"/>
  <c r="U14" i="30" s="1"/>
  <c r="X13" i="30"/>
  <c r="Q13" i="30"/>
  <c r="R13" i="30" s="1"/>
  <c r="P13" i="30"/>
  <c r="U13" i="30" s="1"/>
  <c r="X15" i="30"/>
  <c r="Q15" i="30"/>
  <c r="P15" i="30"/>
  <c r="U15" i="30" s="1"/>
  <c r="X12" i="30"/>
  <c r="Q12" i="30"/>
  <c r="R12" i="30" s="1"/>
  <c r="P12" i="30"/>
  <c r="X10" i="30"/>
  <c r="Q10" i="30"/>
  <c r="R10" i="30" s="1"/>
  <c r="P10" i="30"/>
  <c r="U10" i="30" s="1"/>
  <c r="X11" i="30"/>
  <c r="Q11" i="30"/>
  <c r="P11" i="30"/>
  <c r="U11" i="30" s="1"/>
  <c r="X9" i="30"/>
  <c r="Q9" i="30"/>
  <c r="P9" i="30"/>
  <c r="U9" i="30" s="1"/>
  <c r="X7" i="30"/>
  <c r="Q7" i="30"/>
  <c r="R7" i="30" s="1"/>
  <c r="P7" i="30"/>
  <c r="X8" i="30"/>
  <c r="Q8" i="30"/>
  <c r="R8" i="30" s="1"/>
  <c r="P8" i="30"/>
  <c r="U8" i="30" s="1"/>
  <c r="X6" i="30"/>
  <c r="Q6" i="30"/>
  <c r="P6" i="30"/>
  <c r="U6" i="30" s="1"/>
  <c r="B6" i="30"/>
  <c r="B7" i="30" s="1"/>
  <c r="B8" i="30" s="1"/>
  <c r="B9" i="30" l="1"/>
  <c r="B10" i="30" s="1"/>
  <c r="B11" i="30" s="1"/>
  <c r="B12" i="30" s="1"/>
  <c r="B13" i="30" s="1"/>
  <c r="B14" i="30" s="1"/>
  <c r="B15" i="30" s="1"/>
  <c r="B16" i="30" s="1"/>
  <c r="S11" i="30"/>
  <c r="S7" i="30"/>
  <c r="S13" i="30"/>
  <c r="S15" i="30"/>
  <c r="S12" i="30"/>
  <c r="S6" i="30"/>
  <c r="R6" i="30"/>
  <c r="S9" i="30"/>
  <c r="R11" i="30"/>
  <c r="S14" i="30"/>
  <c r="S10" i="30"/>
  <c r="S8" i="30"/>
  <c r="S16" i="30"/>
  <c r="U7" i="30"/>
  <c r="U12" i="30"/>
  <c r="U16" i="30"/>
  <c r="R9" i="30"/>
  <c r="R15" i="30"/>
  <c r="B7" i="29"/>
  <c r="B8" i="29" s="1"/>
  <c r="B9" i="29" s="1"/>
  <c r="B10" i="29" s="1"/>
  <c r="B11" i="29" s="1"/>
  <c r="B12" i="29" s="1"/>
  <c r="B13" i="29" s="1"/>
  <c r="B14" i="29" s="1"/>
  <c r="B15" i="29" s="1"/>
  <c r="B16" i="29" s="1"/>
  <c r="B6" i="29"/>
  <c r="X14" i="29"/>
  <c r="Q14" i="29"/>
  <c r="R14" i="29" s="1"/>
  <c r="P14" i="29"/>
  <c r="U14" i="29" s="1"/>
  <c r="X16" i="29"/>
  <c r="Q16" i="29"/>
  <c r="P16" i="29"/>
  <c r="U16" i="29" s="1"/>
  <c r="X15" i="29"/>
  <c r="Q15" i="29"/>
  <c r="R15" i="29" s="1"/>
  <c r="P15" i="29"/>
  <c r="X11" i="29"/>
  <c r="Q11" i="29"/>
  <c r="R11" i="29" s="1"/>
  <c r="P11" i="29"/>
  <c r="U11" i="29" s="1"/>
  <c r="X12" i="29"/>
  <c r="Q12" i="29"/>
  <c r="R12" i="29" s="1"/>
  <c r="P12" i="29"/>
  <c r="U12" i="29" s="1"/>
  <c r="X13" i="29"/>
  <c r="Q13" i="29"/>
  <c r="P13" i="29"/>
  <c r="U13" i="29" s="1"/>
  <c r="X10" i="29"/>
  <c r="Q10" i="29"/>
  <c r="R10" i="29" s="1"/>
  <c r="P10" i="29"/>
  <c r="X9" i="29"/>
  <c r="Q9" i="29"/>
  <c r="R9" i="29" s="1"/>
  <c r="P9" i="29"/>
  <c r="U9" i="29" s="1"/>
  <c r="X8" i="29"/>
  <c r="Q8" i="29"/>
  <c r="R8" i="29" s="1"/>
  <c r="P8" i="29"/>
  <c r="U8" i="29" s="1"/>
  <c r="X6" i="29"/>
  <c r="Q6" i="29"/>
  <c r="R6" i="29" s="1"/>
  <c r="P6" i="29"/>
  <c r="U6" i="29" s="1"/>
  <c r="X7" i="29"/>
  <c r="Q7" i="29"/>
  <c r="R7" i="29" s="1"/>
  <c r="P7" i="29"/>
  <c r="U7" i="29" s="1"/>
  <c r="S10" i="29" l="1"/>
  <c r="S15" i="29"/>
  <c r="S6" i="29"/>
  <c r="U10" i="29"/>
  <c r="S16" i="29"/>
  <c r="S7" i="29"/>
  <c r="S9" i="29"/>
  <c r="S13" i="29"/>
  <c r="S11" i="29"/>
  <c r="U15" i="29"/>
  <c r="S8" i="29"/>
  <c r="R13" i="29"/>
  <c r="S12" i="29"/>
  <c r="R16" i="29"/>
  <c r="S14" i="29"/>
  <c r="B7" i="28"/>
  <c r="B8" i="28" s="1"/>
  <c r="B9" i="28" s="1"/>
  <c r="B10" i="28" s="1"/>
  <c r="B11" i="28" s="1"/>
  <c r="B12" i="28" s="1"/>
  <c r="B13" i="28" s="1"/>
  <c r="B14" i="28" s="1"/>
  <c r="B15" i="28" s="1"/>
  <c r="B16" i="28" s="1"/>
  <c r="B6" i="28"/>
  <c r="X7" i="28"/>
  <c r="Q7" i="28"/>
  <c r="R7" i="28" s="1"/>
  <c r="P7" i="28"/>
  <c r="X16" i="28"/>
  <c r="Q16" i="28"/>
  <c r="R16" i="28" s="1"/>
  <c r="P16" i="28"/>
  <c r="X12" i="28"/>
  <c r="Q12" i="28"/>
  <c r="R12" i="28" s="1"/>
  <c r="P12" i="28"/>
  <c r="U12" i="28" s="1"/>
  <c r="X15" i="28"/>
  <c r="Q15" i="28"/>
  <c r="R15" i="28" s="1"/>
  <c r="P15" i="28"/>
  <c r="U15" i="28" s="1"/>
  <c r="X11" i="28"/>
  <c r="Q11" i="28"/>
  <c r="P11" i="28"/>
  <c r="U11" i="28" s="1"/>
  <c r="X10" i="28"/>
  <c r="Q10" i="28"/>
  <c r="R10" i="28" s="1"/>
  <c r="P10" i="28"/>
  <c r="X9" i="28"/>
  <c r="Q9" i="28"/>
  <c r="R9" i="28" s="1"/>
  <c r="P9" i="28"/>
  <c r="U9" i="28" s="1"/>
  <c r="X13" i="28"/>
  <c r="Q13" i="28"/>
  <c r="R13" i="28" s="1"/>
  <c r="P13" i="28"/>
  <c r="U13" i="28" s="1"/>
  <c r="X14" i="28"/>
  <c r="Q14" i="28"/>
  <c r="P14" i="28"/>
  <c r="U14" i="28" s="1"/>
  <c r="X8" i="28"/>
  <c r="Q8" i="28"/>
  <c r="R8" i="28" s="1"/>
  <c r="P8" i="28"/>
  <c r="X6" i="28"/>
  <c r="Q6" i="28"/>
  <c r="R6" i="28" s="1"/>
  <c r="P6" i="28"/>
  <c r="U6" i="28" s="1"/>
  <c r="S7" i="28" l="1"/>
  <c r="S14" i="28"/>
  <c r="S16" i="28"/>
  <c r="S8" i="28"/>
  <c r="S15" i="28"/>
  <c r="S12" i="28"/>
  <c r="S13" i="28"/>
  <c r="S9" i="28"/>
  <c r="S6" i="28"/>
  <c r="S10" i="28"/>
  <c r="S11" i="28"/>
  <c r="U8" i="28"/>
  <c r="U10" i="28"/>
  <c r="U16" i="28"/>
  <c r="R14" i="28"/>
  <c r="R11" i="28"/>
  <c r="B6" i="27"/>
  <c r="B7" i="27" s="1"/>
  <c r="B8" i="27" s="1"/>
  <c r="B9" i="27" s="1"/>
  <c r="B10" i="27" s="1"/>
  <c r="B11" i="27" s="1"/>
  <c r="B12" i="27" s="1"/>
  <c r="B13" i="27" s="1"/>
  <c r="B14" i="27" s="1"/>
  <c r="B15" i="27" s="1"/>
  <c r="B16" i="27" s="1"/>
  <c r="X6" i="27"/>
  <c r="Q6" i="27"/>
  <c r="R6" i="27" s="1"/>
  <c r="P6" i="27"/>
  <c r="U6" i="27" s="1"/>
  <c r="X15" i="27"/>
  <c r="Q15" i="27"/>
  <c r="R15" i="27" s="1"/>
  <c r="P15" i="27"/>
  <c r="U15" i="27" s="1"/>
  <c r="X14" i="27"/>
  <c r="Q14" i="27"/>
  <c r="R14" i="27" s="1"/>
  <c r="P14" i="27"/>
  <c r="X12" i="27"/>
  <c r="Q12" i="27"/>
  <c r="R12" i="27" s="1"/>
  <c r="P12" i="27"/>
  <c r="U12" i="27" s="1"/>
  <c r="X13" i="27"/>
  <c r="Q13" i="27"/>
  <c r="P13" i="27"/>
  <c r="U13" i="27" s="1"/>
  <c r="X11" i="27"/>
  <c r="Q11" i="27"/>
  <c r="R11" i="27" s="1"/>
  <c r="P11" i="27"/>
  <c r="U11" i="27" s="1"/>
  <c r="X9" i="27"/>
  <c r="Q9" i="27"/>
  <c r="R9" i="27" s="1"/>
  <c r="P9" i="27"/>
  <c r="X10" i="27"/>
  <c r="Q10" i="27"/>
  <c r="R10" i="27" s="1"/>
  <c r="P10" i="27"/>
  <c r="U10" i="27" s="1"/>
  <c r="X8" i="27"/>
  <c r="Q8" i="27"/>
  <c r="R8" i="27" s="1"/>
  <c r="P8" i="27"/>
  <c r="U8" i="27" s="1"/>
  <c r="X7" i="27"/>
  <c r="Q7" i="27"/>
  <c r="R7" i="27" s="1"/>
  <c r="P7" i="27"/>
  <c r="U7" i="27" s="1"/>
  <c r="X16" i="27"/>
  <c r="Q16" i="27"/>
  <c r="R16" i="27" s="1"/>
  <c r="P16" i="27"/>
  <c r="S10" i="27" l="1"/>
  <c r="S16" i="27"/>
  <c r="S6" i="27"/>
  <c r="S12" i="27"/>
  <c r="S14" i="27"/>
  <c r="S13" i="27"/>
  <c r="S8" i="27"/>
  <c r="S9" i="27"/>
  <c r="R13" i="27"/>
  <c r="U16" i="27"/>
  <c r="U14" i="27"/>
  <c r="S7" i="27"/>
  <c r="S11" i="27"/>
  <c r="S15" i="27"/>
  <c r="U9" i="27"/>
  <c r="X15" i="26"/>
  <c r="Q15" i="26"/>
  <c r="R15" i="26" s="1"/>
  <c r="P15" i="26"/>
  <c r="U15" i="26" s="1"/>
  <c r="X12" i="26"/>
  <c r="Q12" i="26"/>
  <c r="R12" i="26" s="1"/>
  <c r="P12" i="26"/>
  <c r="X14" i="26"/>
  <c r="Q14" i="26"/>
  <c r="R14" i="26" s="1"/>
  <c r="P14" i="26"/>
  <c r="U14" i="26" s="1"/>
  <c r="X13" i="26"/>
  <c r="Q13" i="26"/>
  <c r="R13" i="26" s="1"/>
  <c r="P13" i="26"/>
  <c r="U13" i="26" s="1"/>
  <c r="X10" i="26"/>
  <c r="Q10" i="26"/>
  <c r="R10" i="26" s="1"/>
  <c r="P10" i="26"/>
  <c r="U10" i="26" s="1"/>
  <c r="X11" i="26"/>
  <c r="Q11" i="26"/>
  <c r="R11" i="26" s="1"/>
  <c r="P11" i="26"/>
  <c r="X9" i="26"/>
  <c r="Q9" i="26"/>
  <c r="R9" i="26" s="1"/>
  <c r="P9" i="26"/>
  <c r="U9" i="26" s="1"/>
  <c r="X8" i="26"/>
  <c r="Q8" i="26"/>
  <c r="R8" i="26" s="1"/>
  <c r="P8" i="26"/>
  <c r="U8" i="26" s="1"/>
  <c r="X7" i="26"/>
  <c r="Q7" i="26"/>
  <c r="R7" i="26" s="1"/>
  <c r="P7" i="26"/>
  <c r="U7" i="26" s="1"/>
  <c r="X6" i="26"/>
  <c r="Q6" i="26"/>
  <c r="R6" i="26" s="1"/>
  <c r="P6" i="26"/>
  <c r="B6" i="26"/>
  <c r="B7" i="26" s="1"/>
  <c r="B8" i="26" s="1"/>
  <c r="B9" i="26" s="1"/>
  <c r="B10" i="26" s="1"/>
  <c r="B11" i="26" s="1"/>
  <c r="B12" i="26" s="1"/>
  <c r="B13" i="26" s="1"/>
  <c r="B14" i="26" s="1"/>
  <c r="B15" i="26" s="1"/>
  <c r="S12" i="26" l="1"/>
  <c r="S6" i="26"/>
  <c r="S11" i="26"/>
  <c r="S13" i="26"/>
  <c r="S14" i="26"/>
  <c r="S8" i="26"/>
  <c r="S9" i="26"/>
  <c r="U12" i="26"/>
  <c r="S7" i="26"/>
  <c r="S10" i="26"/>
  <c r="S15" i="26"/>
  <c r="U6" i="26"/>
  <c r="U11" i="26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X6" i="25"/>
  <c r="Q6" i="25"/>
  <c r="P6" i="25"/>
  <c r="U6" i="25" s="1"/>
  <c r="X15" i="25"/>
  <c r="Q15" i="25"/>
  <c r="P15" i="25"/>
  <c r="U15" i="25" s="1"/>
  <c r="X14" i="25"/>
  <c r="Q14" i="25"/>
  <c r="R14" i="25" s="1"/>
  <c r="P14" i="25"/>
  <c r="X13" i="25"/>
  <c r="Q13" i="25"/>
  <c r="R13" i="25" s="1"/>
  <c r="P13" i="25"/>
  <c r="U13" i="25" s="1"/>
  <c r="X12" i="25"/>
  <c r="Q12" i="25"/>
  <c r="R12" i="25" s="1"/>
  <c r="P12" i="25"/>
  <c r="U12" i="25" s="1"/>
  <c r="X11" i="25"/>
  <c r="Q11" i="25"/>
  <c r="P11" i="25"/>
  <c r="U11" i="25" s="1"/>
  <c r="X10" i="25"/>
  <c r="Q10" i="25"/>
  <c r="R10" i="25" s="1"/>
  <c r="P10" i="25"/>
  <c r="X9" i="25"/>
  <c r="Q9" i="25"/>
  <c r="R9" i="25" s="1"/>
  <c r="P9" i="25"/>
  <c r="U9" i="25" s="1"/>
  <c r="X7" i="25"/>
  <c r="Q7" i="25"/>
  <c r="R7" i="25" s="1"/>
  <c r="P7" i="25"/>
  <c r="U7" i="25" s="1"/>
  <c r="X8" i="25"/>
  <c r="Q8" i="25"/>
  <c r="P8" i="25"/>
  <c r="U8" i="25" s="1"/>
  <c r="S11" i="25" l="1"/>
  <c r="S10" i="25"/>
  <c r="S14" i="25"/>
  <c r="S13" i="25"/>
  <c r="S6" i="25"/>
  <c r="R6" i="25"/>
  <c r="S8" i="25"/>
  <c r="S9" i="25"/>
  <c r="S15" i="25"/>
  <c r="U14" i="25"/>
  <c r="R8" i="25"/>
  <c r="S7" i="25"/>
  <c r="R11" i="25"/>
  <c r="S12" i="25"/>
  <c r="R15" i="25"/>
  <c r="U10" i="25"/>
  <c r="P14" i="24"/>
  <c r="Q14" i="24"/>
  <c r="R14" i="24" s="1"/>
  <c r="X14" i="24"/>
  <c r="S14" i="24" l="1"/>
  <c r="U14" i="24"/>
  <c r="X7" i="24"/>
  <c r="Q7" i="24"/>
  <c r="R7" i="24" s="1"/>
  <c r="P7" i="24"/>
  <c r="U7" i="24" s="1"/>
  <c r="X12" i="24"/>
  <c r="Q12" i="24"/>
  <c r="R12" i="24" s="1"/>
  <c r="P12" i="24"/>
  <c r="U12" i="24" s="1"/>
  <c r="X13" i="24"/>
  <c r="Q13" i="24"/>
  <c r="R13" i="24" s="1"/>
  <c r="P13" i="24"/>
  <c r="U13" i="24" s="1"/>
  <c r="X9" i="24"/>
  <c r="Q9" i="24"/>
  <c r="P9" i="24"/>
  <c r="U9" i="24" s="1"/>
  <c r="X11" i="24"/>
  <c r="Q11" i="24"/>
  <c r="R11" i="24" s="1"/>
  <c r="P11" i="24"/>
  <c r="X10" i="24"/>
  <c r="Q10" i="24"/>
  <c r="R10" i="24" s="1"/>
  <c r="P10" i="24"/>
  <c r="X8" i="24"/>
  <c r="Q8" i="24"/>
  <c r="R8" i="24" s="1"/>
  <c r="P8" i="24"/>
  <c r="U8" i="24" s="1"/>
  <c r="X6" i="24"/>
  <c r="Q6" i="24"/>
  <c r="R6" i="24" s="1"/>
  <c r="P6" i="24"/>
  <c r="U6" i="24" s="1"/>
  <c r="B6" i="24"/>
  <c r="B7" i="24" s="1"/>
  <c r="B8" i="24" s="1"/>
  <c r="B9" i="24" s="1"/>
  <c r="B10" i="24" s="1"/>
  <c r="B11" i="24" s="1"/>
  <c r="B12" i="24" s="1"/>
  <c r="B13" i="24" s="1"/>
  <c r="B14" i="24" s="1"/>
  <c r="S11" i="24" l="1"/>
  <c r="S9" i="24"/>
  <c r="S10" i="24"/>
  <c r="S7" i="24"/>
  <c r="S6" i="24"/>
  <c r="R9" i="24"/>
  <c r="S8" i="24"/>
  <c r="S13" i="24"/>
  <c r="U10" i="24"/>
  <c r="U11" i="24"/>
  <c r="S12" i="24"/>
  <c r="B7" i="23"/>
  <c r="B8" i="23" s="1"/>
  <c r="B9" i="23" s="1"/>
  <c r="B10" i="23" s="1"/>
  <c r="B11" i="23" s="1"/>
  <c r="B12" i="23" s="1"/>
  <c r="B13" i="23" s="1"/>
  <c r="B14" i="23" s="1"/>
  <c r="B15" i="23" s="1"/>
  <c r="B6" i="23"/>
  <c r="X7" i="23"/>
  <c r="Q7" i="23"/>
  <c r="R7" i="23" s="1"/>
  <c r="P7" i="23"/>
  <c r="U7" i="23" s="1"/>
  <c r="X15" i="23"/>
  <c r="Q15" i="23"/>
  <c r="R15" i="23" s="1"/>
  <c r="P15" i="23"/>
  <c r="X14" i="23"/>
  <c r="Q14" i="23"/>
  <c r="R14" i="23" s="1"/>
  <c r="P14" i="23"/>
  <c r="U14" i="23" s="1"/>
  <c r="X13" i="23"/>
  <c r="Q13" i="23"/>
  <c r="R13" i="23" s="1"/>
  <c r="P13" i="23"/>
  <c r="U13" i="23" s="1"/>
  <c r="X12" i="23"/>
  <c r="Q12" i="23"/>
  <c r="P12" i="23"/>
  <c r="U12" i="23" s="1"/>
  <c r="X8" i="23"/>
  <c r="Q8" i="23"/>
  <c r="R8" i="23" s="1"/>
  <c r="P8" i="23"/>
  <c r="X9" i="23"/>
  <c r="Q9" i="23"/>
  <c r="R9" i="23" s="1"/>
  <c r="P9" i="23"/>
  <c r="U9" i="23" s="1"/>
  <c r="X10" i="23"/>
  <c r="Q10" i="23"/>
  <c r="R10" i="23" s="1"/>
  <c r="P10" i="23"/>
  <c r="U10" i="23" s="1"/>
  <c r="X11" i="23"/>
  <c r="Q11" i="23"/>
  <c r="P11" i="23"/>
  <c r="U11" i="23" s="1"/>
  <c r="X6" i="23"/>
  <c r="Q6" i="23"/>
  <c r="R6" i="23" s="1"/>
  <c r="P6" i="23"/>
  <c r="S7" i="23" l="1"/>
  <c r="S14" i="23"/>
  <c r="S6" i="23"/>
  <c r="S13" i="23"/>
  <c r="S10" i="23"/>
  <c r="S15" i="23"/>
  <c r="S9" i="23"/>
  <c r="S11" i="23"/>
  <c r="S8" i="23"/>
  <c r="S12" i="23"/>
  <c r="U8" i="23"/>
  <c r="U15" i="23"/>
  <c r="R12" i="23"/>
  <c r="U6" i="23"/>
  <c r="R11" i="23"/>
  <c r="X6" i="22" l="1"/>
  <c r="B6" i="22"/>
  <c r="B7" i="22" s="1"/>
  <c r="B8" i="22" s="1"/>
  <c r="B9" i="22" s="1"/>
  <c r="B10" i="22" s="1"/>
  <c r="B11" i="22" s="1"/>
  <c r="B12" i="22" s="1"/>
  <c r="B13" i="22" s="1"/>
  <c r="B14" i="22" s="1"/>
  <c r="Q6" i="22"/>
  <c r="P6" i="22"/>
  <c r="U6" i="22" s="1"/>
  <c r="X13" i="22"/>
  <c r="Q13" i="22"/>
  <c r="P13" i="22"/>
  <c r="U13" i="22" s="1"/>
  <c r="X14" i="22"/>
  <c r="Q14" i="22"/>
  <c r="R14" i="22" s="1"/>
  <c r="P14" i="22"/>
  <c r="X12" i="22"/>
  <c r="Q12" i="22"/>
  <c r="R12" i="22" s="1"/>
  <c r="P12" i="22"/>
  <c r="U12" i="22" s="1"/>
  <c r="X9" i="22"/>
  <c r="Q9" i="22"/>
  <c r="P9" i="22"/>
  <c r="U9" i="22" s="1"/>
  <c r="X11" i="22"/>
  <c r="Q11" i="22"/>
  <c r="P11" i="22"/>
  <c r="U11" i="22" s="1"/>
  <c r="X8" i="22"/>
  <c r="Q8" i="22"/>
  <c r="R8" i="22" s="1"/>
  <c r="P8" i="22"/>
  <c r="X10" i="22"/>
  <c r="Q10" i="22"/>
  <c r="R10" i="22" s="1"/>
  <c r="P10" i="22"/>
  <c r="U10" i="22" s="1"/>
  <c r="X7" i="22"/>
  <c r="Q7" i="22"/>
  <c r="P7" i="22"/>
  <c r="U7" i="22" s="1"/>
  <c r="S6" i="22" l="1"/>
  <c r="R6" i="22"/>
  <c r="S9" i="22"/>
  <c r="S14" i="22"/>
  <c r="S13" i="22"/>
  <c r="S8" i="22"/>
  <c r="S7" i="22"/>
  <c r="R7" i="22"/>
  <c r="S11" i="22"/>
  <c r="R9" i="22"/>
  <c r="S12" i="22"/>
  <c r="S10" i="22"/>
  <c r="U8" i="22"/>
  <c r="U14" i="22"/>
  <c r="R11" i="22"/>
  <c r="R13" i="22"/>
  <c r="P8" i="21"/>
  <c r="U8" i="21" s="1"/>
  <c r="Q8" i="21"/>
  <c r="R8" i="21" s="1"/>
  <c r="X8" i="21"/>
  <c r="X13" i="21"/>
  <c r="Q13" i="21"/>
  <c r="R13" i="21" s="1"/>
  <c r="P13" i="21"/>
  <c r="X12" i="21"/>
  <c r="Q12" i="21"/>
  <c r="R12" i="21" s="1"/>
  <c r="P12" i="21"/>
  <c r="U12" i="21" s="1"/>
  <c r="X11" i="21"/>
  <c r="Q11" i="21"/>
  <c r="P11" i="21"/>
  <c r="U11" i="21" s="1"/>
  <c r="X9" i="21"/>
  <c r="Q9" i="21"/>
  <c r="R9" i="21" s="1"/>
  <c r="P9" i="21"/>
  <c r="X10" i="21"/>
  <c r="Q10" i="21"/>
  <c r="P10" i="21"/>
  <c r="U10" i="21" s="1"/>
  <c r="X7" i="21"/>
  <c r="Q7" i="21"/>
  <c r="R7" i="21" s="1"/>
  <c r="P7" i="21"/>
  <c r="U7" i="21" s="1"/>
  <c r="X6" i="21"/>
  <c r="Q6" i="21"/>
  <c r="R6" i="21" s="1"/>
  <c r="P6" i="21"/>
  <c r="U6" i="21" s="1"/>
  <c r="B6" i="21"/>
  <c r="B7" i="21" s="1"/>
  <c r="B8" i="21" s="1"/>
  <c r="B9" i="21" s="1"/>
  <c r="B10" i="21" s="1"/>
  <c r="B11" i="21" s="1"/>
  <c r="B12" i="21" s="1"/>
  <c r="B13" i="21" s="1"/>
  <c r="S8" i="21" l="1"/>
  <c r="S11" i="21"/>
  <c r="S10" i="21"/>
  <c r="R10" i="21"/>
  <c r="R11" i="21"/>
  <c r="S12" i="21"/>
  <c r="S7" i="21"/>
  <c r="S9" i="21"/>
  <c r="S13" i="21"/>
  <c r="U13" i="21"/>
  <c r="S6" i="21"/>
  <c r="U9" i="21"/>
  <c r="B6" i="20"/>
  <c r="B7" i="20" s="1"/>
  <c r="B8" i="20" s="1"/>
  <c r="B9" i="20" s="1"/>
  <c r="B10" i="20" s="1"/>
  <c r="B11" i="20" s="1"/>
  <c r="B12" i="20" s="1"/>
  <c r="B13" i="20" s="1"/>
  <c r="X13" i="20"/>
  <c r="Q13" i="20"/>
  <c r="P13" i="20"/>
  <c r="U13" i="20" s="1"/>
  <c r="X12" i="20"/>
  <c r="Q12" i="20"/>
  <c r="R12" i="20" s="1"/>
  <c r="P12" i="20"/>
  <c r="X11" i="20"/>
  <c r="Q11" i="20"/>
  <c r="R11" i="20" s="1"/>
  <c r="P11" i="20"/>
  <c r="U11" i="20" s="1"/>
  <c r="X10" i="20"/>
  <c r="Q10" i="20"/>
  <c r="R10" i="20" s="1"/>
  <c r="P10" i="20"/>
  <c r="U10" i="20" s="1"/>
  <c r="X9" i="20"/>
  <c r="Q9" i="20"/>
  <c r="P9" i="20"/>
  <c r="U9" i="20" s="1"/>
  <c r="X8" i="20"/>
  <c r="Q8" i="20"/>
  <c r="R8" i="20" s="1"/>
  <c r="P8" i="20"/>
  <c r="X6" i="20"/>
  <c r="Q6" i="20"/>
  <c r="R6" i="20" s="1"/>
  <c r="P6" i="20"/>
  <c r="U6" i="20" s="1"/>
  <c r="X7" i="20"/>
  <c r="Q7" i="20"/>
  <c r="P7" i="20"/>
  <c r="U7" i="20" s="1"/>
  <c r="S7" i="20" l="1"/>
  <c r="S8" i="20"/>
  <c r="R7" i="20"/>
  <c r="S9" i="20"/>
  <c r="S11" i="20"/>
  <c r="S6" i="20"/>
  <c r="S12" i="20"/>
  <c r="S13" i="20"/>
  <c r="R9" i="20"/>
  <c r="S10" i="20"/>
  <c r="R13" i="20"/>
  <c r="U8" i="20"/>
  <c r="U12" i="20"/>
  <c r="X12" i="19" l="1"/>
  <c r="Q12" i="19"/>
  <c r="P12" i="19"/>
  <c r="U12" i="19" s="1"/>
  <c r="X11" i="19"/>
  <c r="Q11" i="19"/>
  <c r="R11" i="19" s="1"/>
  <c r="P11" i="19"/>
  <c r="X13" i="19"/>
  <c r="Q13" i="19"/>
  <c r="R13" i="19" s="1"/>
  <c r="P13" i="19"/>
  <c r="U13" i="19" s="1"/>
  <c r="X10" i="19"/>
  <c r="Q10" i="19"/>
  <c r="R10" i="19" s="1"/>
  <c r="P10" i="19"/>
  <c r="U10" i="19" s="1"/>
  <c r="X8" i="19"/>
  <c r="Q8" i="19"/>
  <c r="P8" i="19"/>
  <c r="U8" i="19" s="1"/>
  <c r="X9" i="19"/>
  <c r="Q9" i="19"/>
  <c r="R9" i="19" s="1"/>
  <c r="P9" i="19"/>
  <c r="X7" i="19"/>
  <c r="Q7" i="19"/>
  <c r="R7" i="19" s="1"/>
  <c r="P7" i="19"/>
  <c r="U7" i="19" s="1"/>
  <c r="X6" i="19"/>
  <c r="Q6" i="19"/>
  <c r="R6" i="19" s="1"/>
  <c r="P6" i="19"/>
  <c r="U6" i="19" s="1"/>
  <c r="B6" i="19"/>
  <c r="B7" i="19" s="1"/>
  <c r="B8" i="19" s="1"/>
  <c r="B9" i="19" s="1"/>
  <c r="B10" i="19" s="1"/>
  <c r="B11" i="19" s="1"/>
  <c r="B12" i="19" s="1"/>
  <c r="B13" i="19" s="1"/>
  <c r="S11" i="19" l="1"/>
  <c r="S9" i="19"/>
  <c r="S6" i="19"/>
  <c r="S12" i="19"/>
  <c r="S7" i="19"/>
  <c r="U9" i="19"/>
  <c r="S10" i="19"/>
  <c r="S13" i="19"/>
  <c r="S8" i="19"/>
  <c r="U11" i="19"/>
  <c r="R8" i="19"/>
  <c r="R12" i="19"/>
  <c r="X11" i="18"/>
  <c r="Q11" i="18"/>
  <c r="P11" i="18"/>
  <c r="U11" i="18" s="1"/>
  <c r="X13" i="18"/>
  <c r="Q13" i="18"/>
  <c r="R13" i="18" s="1"/>
  <c r="P13" i="18"/>
  <c r="X12" i="18"/>
  <c r="Q12" i="18"/>
  <c r="R12" i="18" s="1"/>
  <c r="P12" i="18"/>
  <c r="U12" i="18" s="1"/>
  <c r="X10" i="18"/>
  <c r="Q10" i="18"/>
  <c r="R10" i="18" s="1"/>
  <c r="P10" i="18"/>
  <c r="U10" i="18" s="1"/>
  <c r="X9" i="18"/>
  <c r="Q9" i="18"/>
  <c r="P9" i="18"/>
  <c r="U9" i="18" s="1"/>
  <c r="X8" i="18"/>
  <c r="Q8" i="18"/>
  <c r="R8" i="18" s="1"/>
  <c r="P8" i="18"/>
  <c r="X7" i="18"/>
  <c r="Q7" i="18"/>
  <c r="R7" i="18" s="1"/>
  <c r="P7" i="18"/>
  <c r="U7" i="18" s="1"/>
  <c r="X6" i="18"/>
  <c r="Q6" i="18"/>
  <c r="P6" i="18"/>
  <c r="U6" i="18" s="1"/>
  <c r="B6" i="18"/>
  <c r="B7" i="18" s="1"/>
  <c r="B8" i="18" s="1"/>
  <c r="B9" i="18" s="1"/>
  <c r="B10" i="18" s="1"/>
  <c r="B11" i="18" s="1"/>
  <c r="B12" i="18" s="1"/>
  <c r="B13" i="18" s="1"/>
  <c r="S8" i="18" l="1"/>
  <c r="S10" i="18"/>
  <c r="S9" i="18"/>
  <c r="S13" i="18"/>
  <c r="S11" i="18"/>
  <c r="S7" i="18"/>
  <c r="S6" i="18"/>
  <c r="S12" i="18"/>
  <c r="U8" i="18"/>
  <c r="U13" i="18"/>
  <c r="R6" i="18"/>
  <c r="R11" i="18"/>
  <c r="R9" i="18"/>
  <c r="B6" i="17" l="1"/>
  <c r="B7" i="17" s="1"/>
  <c r="B8" i="17" s="1"/>
  <c r="B9" i="17" s="1"/>
  <c r="B10" i="17" s="1"/>
  <c r="B11" i="17" s="1"/>
  <c r="B12" i="17" s="1"/>
  <c r="B13" i="17" s="1"/>
  <c r="X6" i="17" l="1"/>
  <c r="Q6" i="17"/>
  <c r="R6" i="17" s="1"/>
  <c r="P6" i="17"/>
  <c r="X12" i="17"/>
  <c r="Q12" i="17"/>
  <c r="P12" i="17"/>
  <c r="U12" i="17" s="1"/>
  <c r="X13" i="17"/>
  <c r="Q13" i="17"/>
  <c r="R13" i="17" s="1"/>
  <c r="P13" i="17"/>
  <c r="U13" i="17" s="1"/>
  <c r="X10" i="17"/>
  <c r="Q10" i="17"/>
  <c r="R10" i="17" s="1"/>
  <c r="P10" i="17"/>
  <c r="U10" i="17" s="1"/>
  <c r="X11" i="17"/>
  <c r="Q11" i="17"/>
  <c r="R11" i="17" s="1"/>
  <c r="P11" i="17"/>
  <c r="U11" i="17" s="1"/>
  <c r="X9" i="17"/>
  <c r="Q9" i="17"/>
  <c r="R9" i="17" s="1"/>
  <c r="P9" i="17"/>
  <c r="X8" i="17"/>
  <c r="Q8" i="17"/>
  <c r="R8" i="17" s="1"/>
  <c r="P8" i="17"/>
  <c r="U8" i="17" s="1"/>
  <c r="X7" i="17"/>
  <c r="Q7" i="17"/>
  <c r="R7" i="17" s="1"/>
  <c r="P7" i="17"/>
  <c r="U7" i="17" s="1"/>
  <c r="S11" i="17" l="1"/>
  <c r="S6" i="17"/>
  <c r="S10" i="17"/>
  <c r="S7" i="17"/>
  <c r="S12" i="17"/>
  <c r="S8" i="17"/>
  <c r="S9" i="17"/>
  <c r="U9" i="17"/>
  <c r="R12" i="17"/>
  <c r="S13" i="17"/>
  <c r="X12" i="16" l="1"/>
  <c r="Q12" i="16"/>
  <c r="R12" i="16" s="1"/>
  <c r="P12" i="16"/>
  <c r="U12" i="16" s="1"/>
  <c r="X13" i="16"/>
  <c r="Q13" i="16"/>
  <c r="R13" i="16" s="1"/>
  <c r="P13" i="16"/>
  <c r="U13" i="16" s="1"/>
  <c r="X11" i="16"/>
  <c r="Q11" i="16"/>
  <c r="P11" i="16"/>
  <c r="U11" i="16" s="1"/>
  <c r="X10" i="16"/>
  <c r="Q10" i="16"/>
  <c r="R10" i="16" s="1"/>
  <c r="P10" i="16"/>
  <c r="X7" i="16"/>
  <c r="Q7" i="16"/>
  <c r="R7" i="16" s="1"/>
  <c r="P7" i="16"/>
  <c r="U7" i="16" s="1"/>
  <c r="X8" i="16"/>
  <c r="Q8" i="16"/>
  <c r="R8" i="16" s="1"/>
  <c r="P8" i="16"/>
  <c r="U8" i="16" s="1"/>
  <c r="X9" i="16"/>
  <c r="Q9" i="16"/>
  <c r="P9" i="16"/>
  <c r="U9" i="16" s="1"/>
  <c r="X6" i="16"/>
  <c r="Q6" i="16"/>
  <c r="R6" i="16" s="1"/>
  <c r="P6" i="16"/>
  <c r="B6" i="16"/>
  <c r="B7" i="16" s="1"/>
  <c r="B8" i="16" s="1"/>
  <c r="B9" i="16" s="1"/>
  <c r="B10" i="16" s="1"/>
  <c r="B11" i="16" s="1"/>
  <c r="B12" i="16" s="1"/>
  <c r="B13" i="16" s="1"/>
  <c r="S9" i="16" l="1"/>
  <c r="S10" i="16"/>
  <c r="S11" i="16"/>
  <c r="S8" i="16"/>
  <c r="S13" i="16"/>
  <c r="S12" i="16"/>
  <c r="S6" i="16"/>
  <c r="S7" i="16"/>
  <c r="U6" i="16"/>
  <c r="U10" i="16"/>
  <c r="R9" i="16"/>
  <c r="R11" i="16"/>
  <c r="B6" i="15"/>
  <c r="B7" i="15" s="1"/>
  <c r="B8" i="15" s="1"/>
  <c r="B9" i="15" s="1"/>
  <c r="B10" i="15" s="1"/>
  <c r="B11" i="15" s="1"/>
  <c r="B12" i="15" s="1"/>
  <c r="B13" i="15" s="1"/>
  <c r="X13" i="15"/>
  <c r="Q13" i="15"/>
  <c r="P13" i="15"/>
  <c r="U13" i="15" s="1"/>
  <c r="X6" i="15"/>
  <c r="Q6" i="15"/>
  <c r="P6" i="15"/>
  <c r="U6" i="15" s="1"/>
  <c r="S6" i="15" l="1"/>
  <c r="S13" i="15"/>
  <c r="R13" i="15"/>
  <c r="R6" i="15"/>
  <c r="X12" i="15" l="1"/>
  <c r="Q12" i="15"/>
  <c r="R12" i="15" s="1"/>
  <c r="P12" i="15"/>
  <c r="S12" i="15" s="1"/>
  <c r="X11" i="15"/>
  <c r="Q11" i="15"/>
  <c r="R11" i="15" s="1"/>
  <c r="P11" i="15"/>
  <c r="U11" i="15" s="1"/>
  <c r="X10" i="15"/>
  <c r="Q10" i="15"/>
  <c r="R10" i="15" s="1"/>
  <c r="P10" i="15"/>
  <c r="U10" i="15" s="1"/>
  <c r="X8" i="15"/>
  <c r="Q8" i="15"/>
  <c r="R8" i="15" s="1"/>
  <c r="P8" i="15"/>
  <c r="U8" i="15" s="1"/>
  <c r="X9" i="15"/>
  <c r="Q9" i="15"/>
  <c r="R9" i="15" s="1"/>
  <c r="P9" i="15"/>
  <c r="X7" i="15"/>
  <c r="Q7" i="15"/>
  <c r="R7" i="15" s="1"/>
  <c r="P7" i="15"/>
  <c r="U7" i="15" s="1"/>
  <c r="S9" i="15" l="1"/>
  <c r="S7" i="15"/>
  <c r="S10" i="15"/>
  <c r="S11" i="15"/>
  <c r="U9" i="15"/>
  <c r="S8" i="15"/>
  <c r="U12" i="15"/>
  <c r="B6" i="14"/>
  <c r="B7" i="14" s="1"/>
  <c r="B8" i="14" s="1"/>
  <c r="B9" i="14" s="1"/>
  <c r="B10" i="14" s="1"/>
  <c r="B11" i="14" s="1"/>
  <c r="X6" i="14"/>
  <c r="Q6" i="14"/>
  <c r="P6" i="14"/>
  <c r="U6" i="14" s="1"/>
  <c r="S6" i="14" l="1"/>
  <c r="R6" i="14"/>
  <c r="X11" i="14"/>
  <c r="Q11" i="14"/>
  <c r="R11" i="14" s="1"/>
  <c r="P11" i="14"/>
  <c r="U11" i="14" s="1"/>
  <c r="X10" i="14"/>
  <c r="Q10" i="14"/>
  <c r="R10" i="14" s="1"/>
  <c r="P10" i="14"/>
  <c r="U10" i="14" s="1"/>
  <c r="X9" i="14"/>
  <c r="Q9" i="14"/>
  <c r="R9" i="14" s="1"/>
  <c r="P9" i="14"/>
  <c r="U9" i="14" s="1"/>
  <c r="X8" i="14"/>
  <c r="Q8" i="14"/>
  <c r="R8" i="14" s="1"/>
  <c r="P8" i="14"/>
  <c r="X7" i="14"/>
  <c r="Q7" i="14"/>
  <c r="R7" i="14" s="1"/>
  <c r="P7" i="14"/>
  <c r="U7" i="14" s="1"/>
  <c r="S8" i="14" l="1"/>
  <c r="S10" i="14"/>
  <c r="S7" i="14"/>
  <c r="S11" i="14"/>
  <c r="U8" i="14"/>
  <c r="S9" i="14"/>
  <c r="X7" i="13" l="1"/>
  <c r="P7" i="13"/>
  <c r="U7" i="13" s="1"/>
  <c r="Q7" i="13"/>
  <c r="R7" i="13" s="1"/>
  <c r="X8" i="13"/>
  <c r="Q8" i="13"/>
  <c r="R8" i="13" s="1"/>
  <c r="P8" i="13"/>
  <c r="U8" i="13" s="1"/>
  <c r="X9" i="13"/>
  <c r="Q9" i="13"/>
  <c r="R9" i="13" s="1"/>
  <c r="P9" i="13"/>
  <c r="U9" i="13" s="1"/>
  <c r="X10" i="13"/>
  <c r="Q10" i="13"/>
  <c r="R10" i="13" s="1"/>
  <c r="P10" i="13"/>
  <c r="X11" i="13"/>
  <c r="Q11" i="13"/>
  <c r="R11" i="13" s="1"/>
  <c r="P11" i="13"/>
  <c r="X6" i="13"/>
  <c r="Q6" i="13"/>
  <c r="R6" i="13" s="1"/>
  <c r="P6" i="13"/>
  <c r="U6" i="13" s="1"/>
  <c r="B6" i="13"/>
  <c r="B7" i="13" s="1"/>
  <c r="B8" i="13" s="1"/>
  <c r="B9" i="13" s="1"/>
  <c r="B10" i="13" s="1"/>
  <c r="B11" i="13" s="1"/>
  <c r="S11" i="13" l="1"/>
  <c r="S7" i="13"/>
  <c r="S10" i="13"/>
  <c r="S6" i="13"/>
  <c r="S9" i="13"/>
  <c r="S8" i="13"/>
  <c r="U11" i="13"/>
  <c r="U10" i="13"/>
  <c r="B6" i="12"/>
  <c r="B7" i="12" s="1"/>
  <c r="B8" i="12" s="1"/>
  <c r="B9" i="12" s="1"/>
  <c r="B10" i="12" s="1"/>
  <c r="X10" i="12"/>
  <c r="Q10" i="12"/>
  <c r="P10" i="12"/>
  <c r="U10" i="12" s="1"/>
  <c r="X9" i="12"/>
  <c r="Q9" i="12"/>
  <c r="R9" i="12" s="1"/>
  <c r="P9" i="12"/>
  <c r="S9" i="12" s="1"/>
  <c r="X6" i="12"/>
  <c r="Q6" i="12"/>
  <c r="R6" i="12" s="1"/>
  <c r="P6" i="12"/>
  <c r="U6" i="12" s="1"/>
  <c r="X7" i="12"/>
  <c r="Q7" i="12"/>
  <c r="R7" i="12" s="1"/>
  <c r="P7" i="12"/>
  <c r="U7" i="12" s="1"/>
  <c r="X8" i="12"/>
  <c r="Q8" i="12"/>
  <c r="P8" i="12"/>
  <c r="U8" i="12" s="1"/>
  <c r="S10" i="12" l="1"/>
  <c r="S6" i="12"/>
  <c r="S8" i="12"/>
  <c r="S7" i="12"/>
  <c r="U9" i="12"/>
  <c r="R8" i="12"/>
  <c r="R10" i="12"/>
  <c r="X7" i="11"/>
  <c r="Q7" i="11"/>
  <c r="P7" i="11"/>
  <c r="U7" i="11" s="1"/>
  <c r="X10" i="11"/>
  <c r="Q10" i="11"/>
  <c r="P10" i="11"/>
  <c r="U10" i="11" s="1"/>
  <c r="X9" i="11"/>
  <c r="Q9" i="11"/>
  <c r="R9" i="11" s="1"/>
  <c r="P9" i="11"/>
  <c r="U9" i="11" s="1"/>
  <c r="X8" i="11"/>
  <c r="Q8" i="11"/>
  <c r="R8" i="11" s="1"/>
  <c r="P8" i="11"/>
  <c r="X6" i="11"/>
  <c r="Q6" i="11"/>
  <c r="R6" i="11" s="1"/>
  <c r="P6" i="11"/>
  <c r="U6" i="11" s="1"/>
  <c r="B6" i="11"/>
  <c r="B7" i="11" s="1"/>
  <c r="B8" i="11" s="1"/>
  <c r="B9" i="11" s="1"/>
  <c r="B10" i="11" s="1"/>
  <c r="S6" i="11" l="1"/>
  <c r="S10" i="11"/>
  <c r="S8" i="11"/>
  <c r="R10" i="11"/>
  <c r="S7" i="11"/>
  <c r="R7" i="11"/>
  <c r="U8" i="11"/>
  <c r="S9" i="11"/>
  <c r="X8" i="10"/>
  <c r="Q8" i="10"/>
  <c r="R8" i="10" s="1"/>
  <c r="P8" i="10"/>
  <c r="U8" i="10" s="1"/>
  <c r="S8" i="10" l="1"/>
  <c r="P7" i="10"/>
  <c r="U7" i="10" s="1"/>
  <c r="Q7" i="10"/>
  <c r="R7" i="10" s="1"/>
  <c r="X7" i="10"/>
  <c r="X9" i="10"/>
  <c r="Q9" i="10"/>
  <c r="R9" i="10" s="1"/>
  <c r="P9" i="10"/>
  <c r="U9" i="10" s="1"/>
  <c r="X6" i="10"/>
  <c r="Q6" i="10"/>
  <c r="R6" i="10" s="1"/>
  <c r="P6" i="10"/>
  <c r="U6" i="10" s="1"/>
  <c r="B6" i="10"/>
  <c r="B7" i="10" s="1"/>
  <c r="B8" i="10" s="1"/>
  <c r="B9" i="10" s="1"/>
  <c r="S6" i="10" l="1"/>
  <c r="S7" i="10"/>
  <c r="S9" i="10"/>
  <c r="B6" i="9"/>
  <c r="B7" i="9" s="1"/>
  <c r="B8" i="9" s="1"/>
  <c r="X6" i="9"/>
  <c r="Q6" i="9"/>
  <c r="P6" i="9"/>
  <c r="U6" i="9" s="1"/>
  <c r="X8" i="9"/>
  <c r="Q8" i="9"/>
  <c r="R8" i="9" s="1"/>
  <c r="P8" i="9"/>
  <c r="X7" i="9"/>
  <c r="Q7" i="9"/>
  <c r="R7" i="9" s="1"/>
  <c r="P7" i="9"/>
  <c r="U7" i="9" s="1"/>
  <c r="S8" i="9" l="1"/>
  <c r="S7" i="9"/>
  <c r="S6" i="9"/>
  <c r="R6" i="9"/>
  <c r="U8" i="9"/>
  <c r="X7" i="8"/>
  <c r="Q7" i="8"/>
  <c r="P7" i="8"/>
  <c r="U7" i="8" s="1"/>
  <c r="X6" i="8"/>
  <c r="Q6" i="8"/>
  <c r="R6" i="8" s="1"/>
  <c r="P6" i="8"/>
  <c r="B6" i="8"/>
  <c r="B7" i="8" s="1"/>
  <c r="S6" i="8" l="1"/>
  <c r="S7" i="8"/>
  <c r="U6" i="8"/>
  <c r="R7" i="8"/>
  <c r="X6" i="7"/>
  <c r="Q6" i="7"/>
  <c r="P6" i="7"/>
  <c r="U6" i="7" s="1"/>
  <c r="B6" i="7"/>
  <c r="B7" i="7" s="1"/>
  <c r="X7" i="7"/>
  <c r="Q7" i="7"/>
  <c r="R7" i="7" s="1"/>
  <c r="P7" i="7"/>
  <c r="S7" i="7" l="1"/>
  <c r="S6" i="7"/>
  <c r="R6" i="7"/>
  <c r="U7" i="7"/>
  <c r="X6" i="6"/>
  <c r="Q6" i="6"/>
  <c r="R6" i="6" s="1"/>
  <c r="P6" i="6"/>
  <c r="S6" i="6" s="1"/>
  <c r="B6" i="6"/>
  <c r="U6" i="6" l="1"/>
  <c r="X6" i="5"/>
  <c r="Q6" i="5"/>
  <c r="P6" i="5"/>
  <c r="U6" i="5" s="1"/>
  <c r="B6" i="5"/>
  <c r="S6" i="5" l="1"/>
  <c r="R6" i="5"/>
  <c r="X6" i="4"/>
  <c r="Q6" i="4"/>
  <c r="R6" i="4" s="1"/>
  <c r="P6" i="4"/>
  <c r="U6" i="4" s="1"/>
  <c r="B6" i="4"/>
  <c r="S6" i="4" l="1"/>
  <c r="X6" i="3"/>
  <c r="Q6" i="3"/>
  <c r="R6" i="3" s="1"/>
  <c r="P6" i="3"/>
  <c r="U6" i="3" s="1"/>
  <c r="B6" i="3"/>
  <c r="S6" i="3" l="1"/>
  <c r="X6" i="2"/>
  <c r="Q6" i="2"/>
  <c r="P6" i="2"/>
  <c r="B6" i="2"/>
  <c r="S6" i="2" l="1"/>
  <c r="R6" i="2"/>
  <c r="X6" i="1" l="1"/>
  <c r="Q6" i="1"/>
  <c r="R6" i="1" s="1"/>
  <c r="P6" i="1"/>
  <c r="U6" i="1" s="1"/>
  <c r="B6" i="1"/>
  <c r="S6" i="1" l="1"/>
</calcChain>
</file>

<file path=xl/sharedStrings.xml><?xml version="1.0" encoding="utf-8"?>
<sst xmlns="http://schemas.openxmlformats.org/spreadsheetml/2006/main" count="2085" uniqueCount="126">
  <si>
    <t>Filmin Adı</t>
  </si>
  <si>
    <t>Vizyon Tarihi</t>
  </si>
  <si>
    <t>Dağıtımcı</t>
  </si>
  <si>
    <t>Şirket</t>
  </si>
  <si>
    <t>Kopya Adedi</t>
  </si>
  <si>
    <t>Salon Adedi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</si>
  <si>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</si>
  <si>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</si>
  <si>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</si>
  <si>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</si>
  <si>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</si>
  <si>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</si>
  <si>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</si>
  <si>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</si>
  <si>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</si>
  <si>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Değişim</t>
  </si>
  <si>
    <t>VAMPIRE ACADEMY</t>
  </si>
  <si>
    <t>BİR FİLM</t>
  </si>
  <si>
    <t>CALINOS</t>
  </si>
  <si>
    <t>Bilet F. Ort.</t>
  </si>
  <si>
    <t>BİR FİLM HAFTASONU SEYİRCİ VE HASILAT RAPORU</t>
  </si>
  <si>
    <t>Tarih Aralığı:</t>
  </si>
  <si>
    <t>Haftasonu:</t>
  </si>
  <si>
    <t>14 - 16 Şubat 2014</t>
  </si>
  <si>
    <t>Haf</t>
  </si>
  <si>
    <t>2014 / 07</t>
  </si>
  <si>
    <t>2014 / 08</t>
  </si>
  <si>
    <t>21 - 23 Şubat 2014</t>
  </si>
  <si>
    <t>2014 / 09</t>
  </si>
  <si>
    <t>28 Şubat - 02 Mart 2014</t>
  </si>
  <si>
    <t>2014 / 10</t>
  </si>
  <si>
    <t>07 - 09 Mart 2014</t>
  </si>
  <si>
    <t>2014 / 11</t>
  </si>
  <si>
    <t>14 - 16 Mart 2014</t>
  </si>
  <si>
    <t>2014 / 12</t>
  </si>
  <si>
    <t>21 - 23 Mart 2014</t>
  </si>
  <si>
    <t>2014 / 13</t>
  </si>
  <si>
    <t>28 - 30 Mart 2014</t>
  </si>
  <si>
    <t>BEAUTY AND THE BEAST</t>
  </si>
  <si>
    <t>2014 / 14</t>
  </si>
  <si>
    <t>04 - 06 Nisan 2014</t>
  </si>
  <si>
    <t>2014 / 15</t>
  </si>
  <si>
    <t>11 - 13 Nisan 2014</t>
  </si>
  <si>
    <t>HAUNTER</t>
  </si>
  <si>
    <t>LITTLE GHOST, THE</t>
  </si>
  <si>
    <t>2014 / 16</t>
  </si>
  <si>
    <t>18 - 20 Nisan 2014</t>
  </si>
  <si>
    <t>2014 / 17</t>
  </si>
  <si>
    <t>25 - 27 Nisan 2014</t>
  </si>
  <si>
    <t>CHINESE PUZZLE</t>
  </si>
  <si>
    <t>2014 / 18</t>
  </si>
  <si>
    <t>02 - 04 Mayıs 2014</t>
  </si>
  <si>
    <t>2014 / 19</t>
  </si>
  <si>
    <t>09 - 11 Mayıs 2014</t>
  </si>
  <si>
    <t>RETURNED, THE</t>
  </si>
  <si>
    <t>2014 / 20</t>
  </si>
  <si>
    <t>16 - 18 Mayıs 2014</t>
  </si>
  <si>
    <t>ENEMY</t>
  </si>
  <si>
    <t>2014 / 21</t>
  </si>
  <si>
    <t>23 - 25 Mayıs 2014</t>
  </si>
  <si>
    <t>DARK TOUCH</t>
  </si>
  <si>
    <t>2014 / 22</t>
  </si>
  <si>
    <t>30 Mayıs - 01 Haziran 2014</t>
  </si>
  <si>
    <t>2014 / 23</t>
  </si>
  <si>
    <t>06 - 08 Haziran 2014</t>
  </si>
  <si>
    <t>RIGHT KIND OF WRONG, THE</t>
  </si>
  <si>
    <t>2014 / 24</t>
  </si>
  <si>
    <t>13 - 15 Haziran 2014</t>
  </si>
  <si>
    <t>2014 / 25</t>
  </si>
  <si>
    <t>20 - 22 Haziran 2014</t>
  </si>
  <si>
    <t>2014 / 26</t>
  </si>
  <si>
    <t>27 - 29 Haziran 2014</t>
  </si>
  <si>
    <t>2014 / 27</t>
  </si>
  <si>
    <t>04 - 06 Temmuz 2014</t>
  </si>
  <si>
    <t>WHO KILLED BAMBI</t>
  </si>
  <si>
    <t>SİYAH BEYAZ MOVIES</t>
  </si>
  <si>
    <t>2014 / 28</t>
  </si>
  <si>
    <t>11 - 17 Temmuz 2014</t>
  </si>
  <si>
    <t>FİLMA</t>
  </si>
  <si>
    <t>NICHOLAS ON HOLIDAY</t>
  </si>
  <si>
    <t>2014 / 29</t>
  </si>
  <si>
    <t>18 - 20 Temmuz 2014</t>
  </si>
  <si>
    <t>BARCELONA SUMMER NIGHT</t>
  </si>
  <si>
    <t>2014 / 30</t>
  </si>
  <si>
    <t>25 - 27 Temmuz 2014</t>
  </si>
  <si>
    <t>IN FEAR</t>
  </si>
  <si>
    <t>2014 / 31</t>
  </si>
  <si>
    <t>01 - 03 Ağustos 2014</t>
  </si>
  <si>
    <t>WISH I WAS HERE</t>
  </si>
  <si>
    <t>2014 / 32</t>
  </si>
  <si>
    <t>08 - 10 Ağustos 2014</t>
  </si>
  <si>
    <t>2014 / 33</t>
  </si>
  <si>
    <t>15 - 17 Ağustos 2014</t>
  </si>
  <si>
    <t>BABADOOK, THE</t>
  </si>
  <si>
    <t>2014 / 34</t>
  </si>
  <si>
    <t>22 - 24 Ağustos 2014</t>
  </si>
  <si>
    <t>SERIAL (BAD) WEDDINGS</t>
  </si>
  <si>
    <t>LİMON YAPIM</t>
  </si>
  <si>
    <t>2014 / 35</t>
  </si>
  <si>
    <t>29 - 31 Ağustos 2014</t>
  </si>
  <si>
    <t>2014 / 36</t>
  </si>
  <si>
    <t>05 - 07 Eylül 2014</t>
  </si>
  <si>
    <t>2014 / 37</t>
  </si>
  <si>
    <t>12 - 14 Eylül 2014</t>
  </si>
  <si>
    <t>19 - 21 Eylül 2014</t>
  </si>
  <si>
    <t>2014 / 38</t>
  </si>
  <si>
    <t>2014 / 39</t>
  </si>
  <si>
    <t>26 - 28 Eylül 2014</t>
  </si>
  <si>
    <t>2014 / 40</t>
  </si>
  <si>
    <t>03 - 05 Ekim 2014</t>
  </si>
  <si>
    <t>WINX CLUB: THE MYSTERY OF THE ABYSS</t>
  </si>
  <si>
    <t>2014 / 41</t>
  </si>
  <si>
    <t>10 - 12 Ekim 2014</t>
  </si>
  <si>
    <t>2014 / 42</t>
  </si>
  <si>
    <t>17 - 19 Ekim 2014</t>
  </si>
  <si>
    <t>2014 / 43</t>
  </si>
  <si>
    <t>24 - 26 Ekim 2014</t>
  </si>
  <si>
    <t>2014 / 44</t>
  </si>
  <si>
    <t>31 Ekim - 02 Kasım 2014</t>
  </si>
  <si>
    <t>2014 / 45</t>
  </si>
  <si>
    <t>07 - 09 Kasım 2014</t>
  </si>
  <si>
    <t>2014 / 46</t>
  </si>
  <si>
    <t>14 - 16 Kasım 2014</t>
  </si>
  <si>
    <t>2014 / 47</t>
  </si>
  <si>
    <t>21 - 23 Kasım 2014</t>
  </si>
  <si>
    <t>KARIŞIK KASET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</si>
</sst>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7" fontId="7" fillId="0" borderId="14" xfId="0" applyNumberFormat="1" applyFont="1" applyFill="1" applyBorder="1" applyAlignment="1" applyProtection="1">
      <alignment horizontal="center" vertical="center" wrapText="1"/>
    </xf>
    <xf numFmtId="168" fontId="7" fillId="0" borderId="15" xfId="0" applyNumberFormat="1" applyFont="1" applyFill="1" applyBorder="1" applyAlignment="1" applyProtection="1">
      <alignment horizontal="center" vertical="center" wrapText="1"/>
    </xf>
    <xf numFmtId="167" fontId="7" fillId="0" borderId="15" xfId="0" applyNumberFormat="1" applyFont="1" applyFill="1" applyBorder="1" applyAlignment="1" applyProtection="1">
      <alignment horizontal="center" vertical="center" wrapText="1"/>
    </xf>
    <xf numFmtId="168" fontId="7" fillId="0" borderId="16" xfId="0" applyNumberFormat="1" applyFont="1" applyFill="1" applyBorder="1" applyAlignment="1" applyProtection="1">
      <alignment horizontal="center" vertical="center" wrapText="1"/>
    </xf>
    <xf numFmtId="168" fontId="7" fillId="0" borderId="14" xfId="0" applyNumberFormat="1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166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right" vertical="center"/>
    </xf>
    <xf numFmtId="169" fontId="9" fillId="0" borderId="18" xfId="0" applyNumberFormat="1" applyFont="1" applyFill="1" applyBorder="1" applyAlignment="1">
      <alignment horizontal="left" vertical="center" shrinkToFit="1"/>
    </xf>
    <xf numFmtId="164" fontId="9" fillId="0" borderId="19" xfId="0" applyNumberFormat="1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left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167" fontId="9" fillId="0" borderId="22" xfId="2" applyNumberFormat="1" applyFont="1" applyFill="1" applyBorder="1" applyAlignment="1">
      <alignment horizontal="right" vertical="center" shrinkToFit="1"/>
    </xf>
    <xf numFmtId="168" fontId="9" fillId="0" borderId="19" xfId="2" applyNumberFormat="1" applyFont="1" applyFill="1" applyBorder="1" applyAlignment="1">
      <alignment horizontal="right" vertical="center" shrinkToFit="1"/>
    </xf>
    <xf numFmtId="167" fontId="5" fillId="0" borderId="22" xfId="2" applyNumberFormat="1" applyFont="1" applyFill="1" applyBorder="1" applyAlignment="1" applyProtection="1">
      <alignment horizontal="right" vertical="center" shrinkToFit="1"/>
    </xf>
    <xf numFmtId="3" fontId="5" fillId="0" borderId="19" xfId="2" applyNumberFormat="1" applyFont="1" applyFill="1" applyBorder="1" applyAlignment="1" applyProtection="1">
      <alignment horizontal="right" vertical="center" shrinkToFit="1"/>
    </xf>
    <xf numFmtId="166" fontId="9" fillId="0" borderId="23" xfId="2" applyNumberFormat="1" applyFont="1" applyFill="1" applyBorder="1" applyAlignment="1">
      <alignment vertical="center" shrinkToFit="1"/>
    </xf>
    <xf numFmtId="170" fontId="9" fillId="0" borderId="23" xfId="2" applyNumberFormat="1" applyFont="1" applyFill="1" applyBorder="1" applyAlignment="1">
      <alignment vertical="center" shrinkToFit="1"/>
    </xf>
    <xf numFmtId="167" fontId="9" fillId="0" borderId="22" xfId="0" applyNumberFormat="1" applyFont="1" applyFill="1" applyBorder="1" applyAlignment="1">
      <alignment vertical="center" shrinkToFit="1"/>
    </xf>
    <xf numFmtId="168" fontId="9" fillId="0" borderId="19" xfId="2" applyNumberFormat="1" applyFont="1" applyFill="1" applyBorder="1" applyAlignment="1" applyProtection="1">
      <alignment vertical="center" shrinkToFit="1"/>
      <protection locked="0"/>
    </xf>
    <xf numFmtId="167" fontId="9" fillId="0" borderId="23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169" fontId="9" fillId="3" borderId="18" xfId="0" applyNumberFormat="1" applyFont="1" applyFill="1" applyBorder="1" applyAlignment="1">
      <alignment horizontal="left" vertical="center" shrinkToFit="1"/>
    </xf>
    <xf numFmtId="164" fontId="9" fillId="3" borderId="19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left" vertical="center" shrinkToFit="1"/>
    </xf>
    <xf numFmtId="0" fontId="9" fillId="3" borderId="20" xfId="0" applyFont="1" applyFill="1" applyBorder="1" applyAlignment="1">
      <alignment horizontal="left" vertical="center" shrinkToFit="1"/>
    </xf>
    <xf numFmtId="0" fontId="9" fillId="3" borderId="19" xfId="0" applyFont="1" applyFill="1" applyBorder="1" applyAlignment="1">
      <alignment horizontal="center" vertical="center" shrinkToFit="1"/>
    </xf>
    <xf numFmtId="167" fontId="5" fillId="3" borderId="22" xfId="2" applyNumberFormat="1" applyFont="1" applyFill="1" applyBorder="1" applyAlignment="1" applyProtection="1">
      <alignment horizontal="right" vertical="center" shrinkToFit="1"/>
    </xf>
    <xf numFmtId="3" fontId="5" fillId="3" borderId="19" xfId="2" applyNumberFormat="1" applyFont="1" applyFill="1" applyBorder="1" applyAlignment="1" applyProtection="1">
      <alignment horizontal="right" vertical="center" shrinkToFit="1"/>
    </xf>
    <xf numFmtId="168" fontId="9" fillId="3" borderId="19" xfId="2" applyNumberFormat="1" applyFont="1" applyFill="1" applyBorder="1" applyAlignment="1">
      <alignment horizontal="right" vertical="center" shrinkToFit="1"/>
    </xf>
    <xf numFmtId="166" fontId="9" fillId="3" borderId="23" xfId="2" applyNumberFormat="1" applyFont="1" applyFill="1" applyBorder="1" applyAlignment="1">
      <alignment vertical="center" shrinkToFit="1"/>
    </xf>
    <xf numFmtId="170" fontId="9" fillId="3" borderId="23" xfId="2" applyNumberFormat="1" applyFont="1" applyFill="1" applyBorder="1" applyAlignment="1">
      <alignment vertical="center" shrinkToFit="1"/>
    </xf>
    <xf numFmtId="167" fontId="9" fillId="3" borderId="23" xfId="0" applyNumberFormat="1" applyFont="1" applyFill="1" applyBorder="1" applyAlignment="1">
      <alignment vertical="center" shrinkToFit="1"/>
    </xf>
    <xf numFmtId="169" fontId="9" fillId="3" borderId="27" xfId="0" applyNumberFormat="1" applyFont="1" applyFill="1" applyBorder="1" applyAlignment="1">
      <alignment horizontal="left" vertical="center" shrinkToFit="1"/>
    </xf>
    <xf numFmtId="164" fontId="9" fillId="3" borderId="30" xfId="0" applyNumberFormat="1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left" vertical="center" shrinkToFit="1"/>
    </xf>
    <xf numFmtId="0" fontId="9" fillId="3" borderId="31" xfId="0" applyFont="1" applyFill="1" applyBorder="1" applyAlignment="1">
      <alignment horizontal="left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167" fontId="9" fillId="0" borderId="33" xfId="2" applyNumberFormat="1" applyFont="1" applyFill="1" applyBorder="1" applyAlignment="1">
      <alignment horizontal="right" vertical="center" shrinkToFit="1"/>
    </xf>
    <xf numFmtId="168" fontId="9" fillId="0" borderId="30" xfId="2" applyNumberFormat="1" applyFont="1" applyFill="1" applyBorder="1" applyAlignment="1">
      <alignment horizontal="right" vertical="center" shrinkToFit="1"/>
    </xf>
    <xf numFmtId="167" fontId="5" fillId="3" borderId="33" xfId="2" applyNumberFormat="1" applyFont="1" applyFill="1" applyBorder="1" applyAlignment="1" applyProtection="1">
      <alignment horizontal="right" vertical="center" shrinkToFit="1"/>
    </xf>
    <xf numFmtId="3" fontId="5" fillId="3" borderId="30" xfId="2" applyNumberFormat="1" applyFont="1" applyFill="1" applyBorder="1" applyAlignment="1" applyProtection="1">
      <alignment horizontal="right" vertical="center" shrinkToFit="1"/>
    </xf>
    <xf numFmtId="168" fontId="9" fillId="3" borderId="30" xfId="2" applyNumberFormat="1" applyFont="1" applyFill="1" applyBorder="1" applyAlignment="1">
      <alignment horizontal="right" vertical="center" shrinkToFit="1"/>
    </xf>
    <xf numFmtId="166" fontId="9" fillId="3" borderId="34" xfId="2" applyNumberFormat="1" applyFont="1" applyFill="1" applyBorder="1" applyAlignment="1">
      <alignment vertical="center" shrinkToFit="1"/>
    </xf>
    <xf numFmtId="167" fontId="5" fillId="0" borderId="33" xfId="2" applyNumberFormat="1" applyFont="1" applyFill="1" applyBorder="1" applyAlignment="1" applyProtection="1">
      <alignment horizontal="right" vertical="center" shrinkToFit="1"/>
    </xf>
    <xf numFmtId="170" fontId="9" fillId="3" borderId="34" xfId="2" applyNumberFormat="1" applyFont="1" applyFill="1" applyBorder="1" applyAlignment="1">
      <alignment vertical="center" shrinkToFit="1"/>
    </xf>
    <xf numFmtId="167" fontId="9" fillId="0" borderId="33" xfId="0" applyNumberFormat="1" applyFont="1" applyFill="1" applyBorder="1" applyAlignment="1">
      <alignment vertical="center" shrinkToFit="1"/>
    </xf>
    <xf numFmtId="168" fontId="9" fillId="0" borderId="30" xfId="2" applyNumberFormat="1" applyFont="1" applyFill="1" applyBorder="1" applyAlignment="1" applyProtection="1">
      <alignment vertical="center" shrinkToFit="1"/>
      <protection locked="0"/>
    </xf>
    <xf numFmtId="167" fontId="9" fillId="3" borderId="34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 applyProtection="1">
      <alignment horizontal="right" vertical="center"/>
    </xf>
    <xf numFmtId="169" fontId="9" fillId="3" borderId="36" xfId="0" applyNumberFormat="1" applyFont="1" applyFill="1" applyBorder="1" applyAlignment="1">
      <alignment horizontal="left" vertical="center" shrinkToFit="1"/>
    </xf>
    <xf numFmtId="164" fontId="9" fillId="3" borderId="37" xfId="0" applyNumberFormat="1" applyFont="1" applyFill="1" applyBorder="1" applyAlignment="1">
      <alignment horizontal="center" vertical="center" shrinkToFit="1"/>
    </xf>
    <xf numFmtId="0" fontId="9" fillId="3" borderId="37" xfId="0" applyFont="1" applyFill="1" applyBorder="1" applyAlignment="1">
      <alignment horizontal="left" vertical="center" shrinkToFit="1"/>
    </xf>
    <xf numFmtId="0" fontId="9" fillId="3" borderId="38" xfId="0" applyFont="1" applyFill="1" applyBorder="1" applyAlignment="1">
      <alignment horizontal="left" vertical="center" shrinkToFit="1"/>
    </xf>
    <xf numFmtId="0" fontId="9" fillId="3" borderId="37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167" fontId="9" fillId="0" borderId="40" xfId="2" applyNumberFormat="1" applyFont="1" applyFill="1" applyBorder="1" applyAlignment="1">
      <alignment horizontal="right" vertical="center" shrinkToFit="1"/>
    </xf>
    <xf numFmtId="168" fontId="9" fillId="0" borderId="37" xfId="2" applyNumberFormat="1" applyFont="1" applyFill="1" applyBorder="1" applyAlignment="1">
      <alignment horizontal="right" vertical="center" shrinkToFit="1"/>
    </xf>
    <xf numFmtId="167" fontId="5" fillId="3" borderId="40" xfId="2" applyNumberFormat="1" applyFont="1" applyFill="1" applyBorder="1" applyAlignment="1" applyProtection="1">
      <alignment horizontal="right" vertical="center" shrinkToFit="1"/>
    </xf>
    <xf numFmtId="3" fontId="5" fillId="3" borderId="37" xfId="2" applyNumberFormat="1" applyFont="1" applyFill="1" applyBorder="1" applyAlignment="1" applyProtection="1">
      <alignment horizontal="right" vertical="center" shrinkToFit="1"/>
    </xf>
    <xf numFmtId="168" fontId="9" fillId="3" borderId="37" xfId="2" applyNumberFormat="1" applyFont="1" applyFill="1" applyBorder="1" applyAlignment="1">
      <alignment horizontal="right" vertical="center" shrinkToFit="1"/>
    </xf>
    <xf numFmtId="166" fontId="9" fillId="3" borderId="41" xfId="2" applyNumberFormat="1" applyFont="1" applyFill="1" applyBorder="1" applyAlignment="1">
      <alignment vertical="center" shrinkToFit="1"/>
    </xf>
    <xf numFmtId="167" fontId="5" fillId="0" borderId="40" xfId="2" applyNumberFormat="1" applyFont="1" applyFill="1" applyBorder="1" applyAlignment="1" applyProtection="1">
      <alignment horizontal="right" vertical="center" shrinkToFit="1"/>
    </xf>
    <xf numFmtId="170" fontId="9" fillId="3" borderId="41" xfId="2" applyNumberFormat="1" applyFont="1" applyFill="1" applyBorder="1" applyAlignment="1">
      <alignment vertical="center" shrinkToFit="1"/>
    </xf>
    <xf numFmtId="167" fontId="9" fillId="0" borderId="40" xfId="0" applyNumberFormat="1" applyFont="1" applyFill="1" applyBorder="1" applyAlignment="1">
      <alignment vertical="center" shrinkToFit="1"/>
    </xf>
    <xf numFmtId="168" fontId="9" fillId="0" borderId="37" xfId="2" applyNumberFormat="1" applyFont="1" applyFill="1" applyBorder="1" applyAlignment="1" applyProtection="1">
      <alignment vertical="center" shrinkToFit="1"/>
      <protection locked="0"/>
    </xf>
    <xf numFmtId="167" fontId="9" fillId="3" borderId="41" xfId="0" applyNumberFormat="1" applyFont="1" applyFill="1" applyBorder="1" applyAlignment="1">
      <alignment vertical="center" shrinkToFit="1"/>
    </xf>
    <xf numFmtId="0" fontId="6" fillId="0" borderId="42" xfId="0" applyFont="1" applyFill="1" applyBorder="1" applyAlignment="1" applyProtection="1">
      <alignment horizontal="right" vertical="center"/>
    </xf>
    <xf numFmtId="169" fontId="9" fillId="3" borderId="43" xfId="0" applyNumberFormat="1" applyFont="1" applyFill="1" applyBorder="1" applyAlignment="1">
      <alignment horizontal="left" vertical="center" shrinkToFit="1"/>
    </xf>
    <xf numFmtId="164" fontId="9" fillId="3" borderId="44" xfId="0" applyNumberFormat="1" applyFont="1" applyFill="1" applyBorder="1" applyAlignment="1">
      <alignment horizontal="center" vertical="center" shrinkToFit="1"/>
    </xf>
    <xf numFmtId="0" fontId="9" fillId="3" borderId="44" xfId="0" applyFont="1" applyFill="1" applyBorder="1" applyAlignment="1">
      <alignment horizontal="left" vertical="center" shrinkToFit="1"/>
    </xf>
    <xf numFmtId="0" fontId="9" fillId="3" borderId="45" xfId="0" applyFont="1" applyFill="1" applyBorder="1" applyAlignment="1">
      <alignment horizontal="left" vertical="center" shrinkToFit="1"/>
    </xf>
    <xf numFmtId="0" fontId="9" fillId="3" borderId="4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9" fillId="0" borderId="46" xfId="0" applyFont="1" applyFill="1" applyBorder="1" applyAlignment="1">
      <alignment horizontal="center" vertical="center" shrinkToFit="1"/>
    </xf>
    <xf numFmtId="167" fontId="9" fillId="0" borderId="47" xfId="2" applyNumberFormat="1" applyFont="1" applyFill="1" applyBorder="1" applyAlignment="1">
      <alignment horizontal="right" vertical="center" shrinkToFit="1"/>
    </xf>
    <xf numFmtId="168" fontId="9" fillId="0" borderId="44" xfId="2" applyNumberFormat="1" applyFont="1" applyFill="1" applyBorder="1" applyAlignment="1">
      <alignment horizontal="right" vertical="center" shrinkToFit="1"/>
    </xf>
    <xf numFmtId="167" fontId="5" fillId="3" borderId="47" xfId="2" applyNumberFormat="1" applyFont="1" applyFill="1" applyBorder="1" applyAlignment="1" applyProtection="1">
      <alignment horizontal="right" vertical="center" shrinkToFit="1"/>
    </xf>
    <xf numFmtId="3" fontId="5" fillId="3" borderId="44" xfId="2" applyNumberFormat="1" applyFont="1" applyFill="1" applyBorder="1" applyAlignment="1" applyProtection="1">
      <alignment horizontal="right" vertical="center" shrinkToFit="1"/>
    </xf>
    <xf numFmtId="168" fontId="9" fillId="3" borderId="44" xfId="2" applyNumberFormat="1" applyFont="1" applyFill="1" applyBorder="1" applyAlignment="1">
      <alignment horizontal="right" vertical="center" shrinkToFit="1"/>
    </xf>
    <xf numFmtId="166" fontId="9" fillId="3" borderId="48" xfId="2" applyNumberFormat="1" applyFont="1" applyFill="1" applyBorder="1" applyAlignment="1">
      <alignment vertical="center" shrinkToFit="1"/>
    </xf>
    <xf numFmtId="167" fontId="5" fillId="0" borderId="47" xfId="2" applyNumberFormat="1" applyFont="1" applyFill="1" applyBorder="1" applyAlignment="1" applyProtection="1">
      <alignment horizontal="right" vertical="center" shrinkToFit="1"/>
    </xf>
    <xf numFmtId="170" fontId="9" fillId="3" borderId="48" xfId="2" applyNumberFormat="1" applyFont="1" applyFill="1" applyBorder="1" applyAlignment="1">
      <alignment vertical="center" shrinkToFit="1"/>
    </xf>
    <xf numFmtId="167" fontId="9" fillId="0" borderId="47" xfId="0" applyNumberFormat="1" applyFont="1" applyFill="1" applyBorder="1" applyAlignment="1">
      <alignment vertical="center" shrinkToFit="1"/>
    </xf>
    <xf numFmtId="168" fontId="9" fillId="0" borderId="44" xfId="2" applyNumberFormat="1" applyFont="1" applyFill="1" applyBorder="1" applyAlignment="1" applyProtection="1">
      <alignment vertical="center" shrinkToFit="1"/>
      <protection locked="0"/>
    </xf>
    <xf numFmtId="167" fontId="9" fillId="3" borderId="48" xfId="0" applyNumberFormat="1" applyFont="1" applyFill="1" applyBorder="1" applyAlignment="1">
      <alignment vertical="center" shrinkToFit="1"/>
    </xf>
    <xf numFmtId="0" fontId="6" fillId="0" borderId="49" xfId="0" applyFont="1" applyFill="1" applyBorder="1" applyAlignment="1" applyProtection="1">
      <alignment horizontal="right" vertical="center"/>
    </xf>
    <xf numFmtId="0" fontId="6" fillId="0" borderId="50" xfId="0" applyFont="1" applyFill="1" applyBorder="1" applyAlignment="1" applyProtection="1">
      <alignment horizontal="right" vertical="center"/>
    </xf>
    <xf numFmtId="169" fontId="9" fillId="3" borderId="51" xfId="0" applyNumberFormat="1" applyFont="1" applyFill="1" applyBorder="1" applyAlignment="1">
      <alignment horizontal="left" vertical="center" shrinkToFit="1"/>
    </xf>
    <xf numFmtId="164" fontId="9" fillId="3" borderId="52" xfId="0" applyNumberFormat="1" applyFont="1" applyFill="1" applyBorder="1" applyAlignment="1">
      <alignment horizontal="center" vertical="center" shrinkToFit="1"/>
    </xf>
    <xf numFmtId="0" fontId="9" fillId="3" borderId="52" xfId="0" applyFont="1" applyFill="1" applyBorder="1" applyAlignment="1">
      <alignment horizontal="left" vertical="center" shrinkToFit="1"/>
    </xf>
    <xf numFmtId="0" fontId="9" fillId="3" borderId="53" xfId="0" applyFont="1" applyFill="1" applyBorder="1" applyAlignment="1">
      <alignment horizontal="left" vertical="center" shrinkToFit="1"/>
    </xf>
    <xf numFmtId="0" fontId="9" fillId="3" borderId="52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4" xfId="0" applyFont="1" applyFill="1" applyBorder="1" applyAlignment="1">
      <alignment horizontal="center" vertical="center" shrinkToFit="1"/>
    </xf>
    <xf numFmtId="167" fontId="9" fillId="0" borderId="55" xfId="2" applyNumberFormat="1" applyFont="1" applyFill="1" applyBorder="1" applyAlignment="1">
      <alignment horizontal="right" vertical="center" shrinkToFit="1"/>
    </xf>
    <xf numFmtId="168" fontId="9" fillId="0" borderId="52" xfId="2" applyNumberFormat="1" applyFont="1" applyFill="1" applyBorder="1" applyAlignment="1">
      <alignment horizontal="right" vertical="center" shrinkToFit="1"/>
    </xf>
    <xf numFmtId="167" fontId="5" fillId="3" borderId="55" xfId="2" applyNumberFormat="1" applyFont="1" applyFill="1" applyBorder="1" applyAlignment="1" applyProtection="1">
      <alignment horizontal="right" vertical="center" shrinkToFit="1"/>
    </xf>
    <xf numFmtId="3" fontId="5" fillId="3" borderId="52" xfId="2" applyNumberFormat="1" applyFont="1" applyFill="1" applyBorder="1" applyAlignment="1" applyProtection="1">
      <alignment horizontal="right" vertical="center" shrinkToFit="1"/>
    </xf>
    <xf numFmtId="168" fontId="9" fillId="3" borderId="52" xfId="2" applyNumberFormat="1" applyFont="1" applyFill="1" applyBorder="1" applyAlignment="1">
      <alignment horizontal="right" vertical="center" shrinkToFit="1"/>
    </xf>
    <xf numFmtId="166" fontId="9" fillId="3" borderId="56" xfId="2" applyNumberFormat="1" applyFont="1" applyFill="1" applyBorder="1" applyAlignment="1">
      <alignment vertical="center" shrinkToFit="1"/>
    </xf>
    <xf numFmtId="167" fontId="5" fillId="0" borderId="55" xfId="2" applyNumberFormat="1" applyFont="1" applyFill="1" applyBorder="1" applyAlignment="1" applyProtection="1">
      <alignment horizontal="right" vertical="center" shrinkToFit="1"/>
    </xf>
    <xf numFmtId="170" fontId="9" fillId="3" borderId="56" xfId="2" applyNumberFormat="1" applyFont="1" applyFill="1" applyBorder="1" applyAlignment="1">
      <alignment vertical="center" shrinkToFit="1"/>
    </xf>
    <xf numFmtId="167" fontId="9" fillId="0" borderId="55" xfId="0" applyNumberFormat="1" applyFont="1" applyFill="1" applyBorder="1" applyAlignment="1">
      <alignment vertical="center" shrinkToFit="1"/>
    </xf>
    <xf numFmtId="168" fontId="9" fillId="0" borderId="52" xfId="2" applyNumberFormat="1" applyFont="1" applyFill="1" applyBorder="1" applyAlignment="1" applyProtection="1">
      <alignment vertical="center" shrinkToFit="1"/>
      <protection locked="0"/>
    </xf>
    <xf numFmtId="167" fontId="9" fillId="3" borderId="56" xfId="0" applyNumberFormat="1" applyFont="1" applyFill="1" applyBorder="1" applyAlignment="1">
      <alignment vertical="center" shrinkToFit="1"/>
    </xf>
    <xf numFmtId="165" fontId="6" fillId="0" borderId="5" xfId="0" applyNumberFormat="1" applyFont="1" applyFill="1" applyBorder="1" applyAlignment="1" applyProtection="1">
      <alignment horizontal="center" vertical="center" wrapText="1"/>
    </xf>
    <xf numFmtId="165" fontId="6" fillId="0" borderId="8" xfId="0" applyNumberFormat="1" applyFont="1" applyFill="1" applyBorder="1" applyAlignment="1" applyProtection="1">
      <alignment horizontal="center" vertical="center" wrapText="1"/>
    </xf>
    <xf numFmtId="166" fontId="6" fillId="0" borderId="5" xfId="0" applyNumberFormat="1" applyFont="1" applyFill="1" applyBorder="1" applyAlignment="1" applyProtection="1">
      <alignment horizontal="center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8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165" fontId="6" fillId="0" borderId="6" xfId="0" applyNumberFormat="1" applyFont="1" applyFill="1" applyBorder="1" applyAlignment="1" applyProtection="1">
      <alignment horizontal="center" vertical="center" wrapText="1"/>
    </xf>
    <xf numFmtId="165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</xf>
    <xf numFmtId="43" fontId="6" fillId="0" borderId="11" xfId="1" applyFont="1" applyFill="1" applyBorder="1" applyAlignment="1" applyProtection="1">
      <alignment horizontal="center" vertical="center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</xdr:row>
      <xdr:rowOff>66675</xdr:rowOff>
    </xdr:from>
    <xdr:to>
      <xdr:col>2</xdr:col>
      <xdr:colOff>1209675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0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125</v>
      </c>
      <c r="D6" s="106">
        <v>41964</v>
      </c>
      <c r="E6" s="107" t="s">
        <v>17</v>
      </c>
      <c r="F6" s="107" t="s">
        <v>17</v>
      </c>
      <c r="G6" s="109">
        <v>58</v>
      </c>
      <c r="H6" s="110">
        <v>142</v>
      </c>
      <c r="I6" s="111">
        <v>1</v>
      </c>
      <c r="J6" s="112">
        <v>135483.29999999999</v>
      </c>
      <c r="K6" s="113">
        <v>11944</v>
      </c>
      <c r="L6" s="112">
        <v>241446.7</v>
      </c>
      <c r="M6" s="113">
        <v>21061</v>
      </c>
      <c r="N6" s="112">
        <v>263298.8</v>
      </c>
      <c r="O6" s="113">
        <v>23068</v>
      </c>
      <c r="P6" s="114">
        <f t="shared" ref="P6" si="0">+J6+L6+N6</f>
        <v>640228.80000000005</v>
      </c>
      <c r="Q6" s="115">
        <f t="shared" ref="Q6" si="1">K6+M6+O6</f>
        <v>56073</v>
      </c>
      <c r="R6" s="116">
        <f t="shared" ref="R6" si="2">Q6/H6</f>
        <v>394.88028169014086</v>
      </c>
      <c r="S6" s="117">
        <f t="shared" ref="S6" si="3">+P6/Q6</f>
        <v>11.417773259857686</v>
      </c>
      <c r="T6" s="118"/>
      <c r="U6" s="119"/>
      <c r="V6" s="120">
        <v>640228.80000000005</v>
      </c>
      <c r="W6" s="121">
        <v>56073</v>
      </c>
      <c r="X6" s="122">
        <f t="shared" ref="X6" si="4">V6/W6</f>
        <v>11.417773259857686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6</v>
      </c>
      <c r="I6" s="72">
        <v>6</v>
      </c>
      <c r="J6" s="73">
        <v>1296</v>
      </c>
      <c r="K6" s="74">
        <v>127</v>
      </c>
      <c r="L6" s="73">
        <v>2613.5</v>
      </c>
      <c r="M6" s="74">
        <v>245</v>
      </c>
      <c r="N6" s="73">
        <v>2118</v>
      </c>
      <c r="O6" s="74">
        <v>184</v>
      </c>
      <c r="P6" s="75">
        <f>+J6+L6+N6</f>
        <v>6027.5</v>
      </c>
      <c r="Q6" s="76">
        <f>K6+M6+O6</f>
        <v>556</v>
      </c>
      <c r="R6" s="77">
        <f>Q6/H6</f>
        <v>92.666666666666671</v>
      </c>
      <c r="S6" s="78">
        <f>+P6/Q6</f>
        <v>10.840827338129497</v>
      </c>
      <c r="T6" s="79">
        <v>4970</v>
      </c>
      <c r="U6" s="80">
        <f>-(T6-P6)/T6</f>
        <v>0.21277665995975856</v>
      </c>
      <c r="V6" s="81">
        <v>343707.62</v>
      </c>
      <c r="W6" s="82">
        <v>33585</v>
      </c>
      <c r="X6" s="83">
        <f>V6/W6</f>
        <v>10.233962185499479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5</v>
      </c>
      <c r="J7" s="92">
        <v>1200.5</v>
      </c>
      <c r="K7" s="93">
        <v>100</v>
      </c>
      <c r="L7" s="92">
        <v>1894</v>
      </c>
      <c r="M7" s="93">
        <v>185</v>
      </c>
      <c r="N7" s="92">
        <v>1791.5</v>
      </c>
      <c r="O7" s="93">
        <v>181</v>
      </c>
      <c r="P7" s="94">
        <f t="shared" ref="P7:P12" si="0">+J7+L7+N7</f>
        <v>4886</v>
      </c>
      <c r="Q7" s="95">
        <f t="shared" ref="Q7:Q12" si="1">K7+M7+O7</f>
        <v>466</v>
      </c>
      <c r="R7" s="96">
        <f t="shared" ref="R7:R12" si="2">Q7/H7</f>
        <v>38.833333333333336</v>
      </c>
      <c r="S7" s="97">
        <f t="shared" ref="S7:S12" si="3">+P7/Q7</f>
        <v>10.484978540772532</v>
      </c>
      <c r="T7" s="98">
        <v>16016.5</v>
      </c>
      <c r="U7" s="99">
        <f t="shared" ref="U7:U12" si="4">-(T7-P7)/T7</f>
        <v>-0.69493959354415757</v>
      </c>
      <c r="V7" s="100">
        <v>204287.23</v>
      </c>
      <c r="W7" s="101">
        <v>16279</v>
      </c>
      <c r="X7" s="102">
        <f t="shared" ref="X7:X12" si="5">V7/W7</f>
        <v>12.549126481970637</v>
      </c>
      <c r="Y7" s="29"/>
      <c r="AA7" s="30"/>
      <c r="AB7" s="31"/>
    </row>
    <row r="8" spans="1:28" s="3" customFormat="1" ht="24" customHeight="1" x14ac:dyDescent="0.25">
      <c r="B8" s="84">
        <f t="shared" ref="B8:B12" si="6">B7+1</f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16</v>
      </c>
      <c r="J8" s="92">
        <v>615</v>
      </c>
      <c r="K8" s="93">
        <v>64</v>
      </c>
      <c r="L8" s="92">
        <v>1173</v>
      </c>
      <c r="M8" s="93">
        <v>133</v>
      </c>
      <c r="N8" s="92">
        <v>834</v>
      </c>
      <c r="O8" s="93">
        <v>97</v>
      </c>
      <c r="P8" s="94">
        <f>+J8+L8+N8</f>
        <v>2622</v>
      </c>
      <c r="Q8" s="95">
        <f>K8+M8+O8</f>
        <v>294</v>
      </c>
      <c r="R8" s="96">
        <f>Q8/H8</f>
        <v>49</v>
      </c>
      <c r="S8" s="97">
        <f>+P8/Q8</f>
        <v>8.9183673469387763</v>
      </c>
      <c r="T8" s="98">
        <v>2584</v>
      </c>
      <c r="U8" s="99">
        <f>-(T8-P8)/T8</f>
        <v>1.4705882352941176E-2</v>
      </c>
      <c r="V8" s="100">
        <v>430141.99</v>
      </c>
      <c r="W8" s="101">
        <v>41491</v>
      </c>
      <c r="X8" s="102">
        <f>V8/W8</f>
        <v>10.367115519028223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5</v>
      </c>
      <c r="I9" s="91">
        <v>10</v>
      </c>
      <c r="J9" s="92">
        <v>589</v>
      </c>
      <c r="K9" s="93">
        <v>66</v>
      </c>
      <c r="L9" s="92">
        <v>883</v>
      </c>
      <c r="M9" s="93">
        <v>103</v>
      </c>
      <c r="N9" s="92">
        <v>676</v>
      </c>
      <c r="O9" s="93">
        <v>76</v>
      </c>
      <c r="P9" s="94">
        <f t="shared" si="0"/>
        <v>2148</v>
      </c>
      <c r="Q9" s="95">
        <f t="shared" si="1"/>
        <v>245</v>
      </c>
      <c r="R9" s="96">
        <f t="shared" si="2"/>
        <v>49</v>
      </c>
      <c r="S9" s="97">
        <f t="shared" si="3"/>
        <v>8.7673469387755105</v>
      </c>
      <c r="T9" s="98">
        <v>3305</v>
      </c>
      <c r="U9" s="99">
        <f t="shared" si="4"/>
        <v>-0.35007564296520421</v>
      </c>
      <c r="V9" s="100">
        <v>186368.92</v>
      </c>
      <c r="W9" s="101">
        <v>15858</v>
      </c>
      <c r="X9" s="102">
        <f t="shared" si="5"/>
        <v>11.752359692268888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9</v>
      </c>
      <c r="I10" s="91">
        <v>9</v>
      </c>
      <c r="J10" s="92">
        <v>329</v>
      </c>
      <c r="K10" s="93">
        <v>49</v>
      </c>
      <c r="L10" s="92">
        <v>566</v>
      </c>
      <c r="M10" s="93">
        <v>94</v>
      </c>
      <c r="N10" s="92">
        <v>492</v>
      </c>
      <c r="O10" s="93">
        <v>83</v>
      </c>
      <c r="P10" s="94">
        <f>+J10+L10+N10</f>
        <v>1387</v>
      </c>
      <c r="Q10" s="95">
        <f>K10+M10+O10</f>
        <v>226</v>
      </c>
      <c r="R10" s="96">
        <f>Q10/H10</f>
        <v>25.111111111111111</v>
      </c>
      <c r="S10" s="97">
        <f>+P10/Q10</f>
        <v>6.1371681415929205</v>
      </c>
      <c r="T10" s="98">
        <v>3798</v>
      </c>
      <c r="U10" s="99">
        <f>-(T10-P10)/T10</f>
        <v>-0.63480779357556605</v>
      </c>
      <c r="V10" s="100">
        <v>260114.8</v>
      </c>
      <c r="W10" s="101">
        <v>28679</v>
      </c>
      <c r="X10" s="102">
        <f>V10/W10</f>
        <v>9.0698699396771154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4</v>
      </c>
      <c r="I11" s="91">
        <v>18</v>
      </c>
      <c r="J11" s="92">
        <v>56</v>
      </c>
      <c r="K11" s="93">
        <v>6</v>
      </c>
      <c r="L11" s="92">
        <v>297</v>
      </c>
      <c r="M11" s="93">
        <v>33</v>
      </c>
      <c r="N11" s="92">
        <v>411</v>
      </c>
      <c r="O11" s="93">
        <v>46</v>
      </c>
      <c r="P11" s="94">
        <f t="shared" si="0"/>
        <v>764</v>
      </c>
      <c r="Q11" s="95">
        <f t="shared" si="1"/>
        <v>85</v>
      </c>
      <c r="R11" s="96">
        <f t="shared" si="2"/>
        <v>21.25</v>
      </c>
      <c r="S11" s="97">
        <f t="shared" si="3"/>
        <v>8.9882352941176471</v>
      </c>
      <c r="T11" s="98">
        <v>422.5</v>
      </c>
      <c r="U11" s="99">
        <f t="shared" si="4"/>
        <v>0.80828402366863905</v>
      </c>
      <c r="V11" s="100">
        <v>364813.65</v>
      </c>
      <c r="W11" s="101">
        <v>38728</v>
      </c>
      <c r="X11" s="102">
        <f t="shared" si="5"/>
        <v>9.4198938752323897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6</v>
      </c>
      <c r="I12" s="19">
        <v>24</v>
      </c>
      <c r="J12" s="20">
        <v>156</v>
      </c>
      <c r="K12" s="21">
        <v>15</v>
      </c>
      <c r="L12" s="20">
        <v>235</v>
      </c>
      <c r="M12" s="21">
        <v>27</v>
      </c>
      <c r="N12" s="20">
        <v>225</v>
      </c>
      <c r="O12" s="21">
        <v>25</v>
      </c>
      <c r="P12" s="41">
        <f t="shared" si="0"/>
        <v>616</v>
      </c>
      <c r="Q12" s="42">
        <f t="shared" si="1"/>
        <v>67</v>
      </c>
      <c r="R12" s="43">
        <f t="shared" si="2"/>
        <v>11.166666666666666</v>
      </c>
      <c r="S12" s="44">
        <f t="shared" si="3"/>
        <v>9.1940298507462686</v>
      </c>
      <c r="T12" s="22">
        <v>343</v>
      </c>
      <c r="U12" s="45">
        <f t="shared" si="4"/>
        <v>0.79591836734693877</v>
      </c>
      <c r="V12" s="26">
        <v>484647.43</v>
      </c>
      <c r="W12" s="27">
        <v>52417</v>
      </c>
      <c r="X12" s="46">
        <f t="shared" si="5"/>
        <v>9.2459971001774228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C4" sqref="C4:C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4</v>
      </c>
      <c r="J6" s="73">
        <v>3111</v>
      </c>
      <c r="K6" s="74">
        <v>200</v>
      </c>
      <c r="L6" s="73">
        <v>7473</v>
      </c>
      <c r="M6" s="74">
        <v>513</v>
      </c>
      <c r="N6" s="73">
        <v>5432.5</v>
      </c>
      <c r="O6" s="74">
        <v>388</v>
      </c>
      <c r="P6" s="75">
        <f t="shared" ref="P6:P16" si="0">+J6+L6+N6</f>
        <v>16016.5</v>
      </c>
      <c r="Q6" s="76">
        <f t="shared" ref="Q6:Q16" si="1">K6+M6+O6</f>
        <v>1101</v>
      </c>
      <c r="R6" s="77">
        <f t="shared" ref="R6:R16" si="2">Q6/H6</f>
        <v>64.764705882352942</v>
      </c>
      <c r="S6" s="78">
        <f t="shared" ref="S6:S16" si="3">+P6/Q6</f>
        <v>14.547229791099001</v>
      </c>
      <c r="T6" s="79">
        <v>21196</v>
      </c>
      <c r="U6" s="80">
        <f t="shared" ref="U6" si="4">-(T6-P6)/T6</f>
        <v>-0.24436214380071711</v>
      </c>
      <c r="V6" s="81">
        <v>191857.4</v>
      </c>
      <c r="W6" s="82">
        <v>15135</v>
      </c>
      <c r="X6" s="83">
        <f t="shared" ref="X6:X16" si="5">V6/W6</f>
        <v>12.676405682193591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10</v>
      </c>
      <c r="I7" s="91">
        <v>5</v>
      </c>
      <c r="J7" s="92">
        <v>1243</v>
      </c>
      <c r="K7" s="93">
        <v>114</v>
      </c>
      <c r="L7" s="92">
        <v>1752.5</v>
      </c>
      <c r="M7" s="93">
        <v>159</v>
      </c>
      <c r="N7" s="92">
        <v>1974.5</v>
      </c>
      <c r="O7" s="93">
        <v>187</v>
      </c>
      <c r="P7" s="94">
        <f t="shared" si="0"/>
        <v>4970</v>
      </c>
      <c r="Q7" s="95">
        <f t="shared" si="1"/>
        <v>460</v>
      </c>
      <c r="R7" s="96">
        <f t="shared" si="2"/>
        <v>46</v>
      </c>
      <c r="S7" s="97">
        <f t="shared" si="3"/>
        <v>10.804347826086957</v>
      </c>
      <c r="T7" s="98">
        <v>7750</v>
      </c>
      <c r="U7" s="99">
        <f t="shared" ref="U7:U16" si="7">-(T7-P7)/T7</f>
        <v>-0.35870967741935483</v>
      </c>
      <c r="V7" s="100">
        <v>334509.12</v>
      </c>
      <c r="W7" s="101">
        <v>32674</v>
      </c>
      <c r="X7" s="102">
        <f t="shared" si="5"/>
        <v>10.237776825610577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14</v>
      </c>
      <c r="I8" s="91">
        <v>8</v>
      </c>
      <c r="J8" s="92">
        <v>1039</v>
      </c>
      <c r="K8" s="93">
        <v>166</v>
      </c>
      <c r="L8" s="92">
        <v>1292</v>
      </c>
      <c r="M8" s="93">
        <v>181</v>
      </c>
      <c r="N8" s="92">
        <v>1467</v>
      </c>
      <c r="O8" s="93">
        <v>199</v>
      </c>
      <c r="P8" s="94">
        <f t="shared" si="0"/>
        <v>3798</v>
      </c>
      <c r="Q8" s="95">
        <f t="shared" si="1"/>
        <v>546</v>
      </c>
      <c r="R8" s="96">
        <f t="shared" si="2"/>
        <v>39</v>
      </c>
      <c r="S8" s="97">
        <f t="shared" si="3"/>
        <v>6.9560439560439562</v>
      </c>
      <c r="T8" s="98">
        <v>8775.5</v>
      </c>
      <c r="U8" s="99">
        <f t="shared" si="7"/>
        <v>-0.56720414791179985</v>
      </c>
      <c r="V8" s="100">
        <v>255891.8</v>
      </c>
      <c r="W8" s="101">
        <v>28034</v>
      </c>
      <c r="X8" s="102">
        <f t="shared" si="5"/>
        <v>9.1279089676820995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7</v>
      </c>
      <c r="I9" s="91">
        <v>9</v>
      </c>
      <c r="J9" s="92">
        <v>741</v>
      </c>
      <c r="K9" s="93">
        <v>85</v>
      </c>
      <c r="L9" s="92">
        <v>1071</v>
      </c>
      <c r="M9" s="93">
        <v>120</v>
      </c>
      <c r="N9" s="92">
        <v>1493</v>
      </c>
      <c r="O9" s="93">
        <v>159</v>
      </c>
      <c r="P9" s="94">
        <f t="shared" si="0"/>
        <v>3305</v>
      </c>
      <c r="Q9" s="95">
        <f t="shared" si="1"/>
        <v>364</v>
      </c>
      <c r="R9" s="96">
        <f t="shared" si="2"/>
        <v>52</v>
      </c>
      <c r="S9" s="97">
        <f t="shared" si="3"/>
        <v>9.0796703296703303</v>
      </c>
      <c r="T9" s="98">
        <v>6577</v>
      </c>
      <c r="U9" s="99">
        <f t="shared" si="7"/>
        <v>-0.49749125741219402</v>
      </c>
      <c r="V9" s="100">
        <v>180678.92</v>
      </c>
      <c r="W9" s="101">
        <v>15165</v>
      </c>
      <c r="X9" s="102">
        <f t="shared" si="5"/>
        <v>11.914205077481043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15</v>
      </c>
      <c r="J10" s="92">
        <v>484</v>
      </c>
      <c r="K10" s="93">
        <v>50</v>
      </c>
      <c r="L10" s="92">
        <v>1197</v>
      </c>
      <c r="M10" s="93">
        <v>129</v>
      </c>
      <c r="N10" s="92">
        <v>903</v>
      </c>
      <c r="O10" s="93">
        <v>98</v>
      </c>
      <c r="P10" s="94">
        <f t="shared" si="0"/>
        <v>2584</v>
      </c>
      <c r="Q10" s="95">
        <f t="shared" si="1"/>
        <v>277</v>
      </c>
      <c r="R10" s="96">
        <f t="shared" si="2"/>
        <v>55.4</v>
      </c>
      <c r="S10" s="97">
        <f t="shared" si="3"/>
        <v>9.3285198555956672</v>
      </c>
      <c r="T10" s="98">
        <v>1796</v>
      </c>
      <c r="U10" s="99">
        <f t="shared" si="7"/>
        <v>0.43875278396436523</v>
      </c>
      <c r="V10" s="100">
        <v>425266.99</v>
      </c>
      <c r="W10" s="101">
        <v>40917</v>
      </c>
      <c r="X10" s="102">
        <f t="shared" si="5"/>
        <v>10.393405919300045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79</v>
      </c>
      <c r="D11" s="86">
        <v>41831</v>
      </c>
      <c r="E11" s="87" t="s">
        <v>17</v>
      </c>
      <c r="F11" s="88" t="s">
        <v>78</v>
      </c>
      <c r="G11" s="89">
        <v>35</v>
      </c>
      <c r="H11" s="90">
        <v>8</v>
      </c>
      <c r="I11" s="91">
        <v>10</v>
      </c>
      <c r="J11" s="92">
        <v>132.5</v>
      </c>
      <c r="K11" s="93">
        <v>15</v>
      </c>
      <c r="L11" s="92">
        <v>419.5</v>
      </c>
      <c r="M11" s="93">
        <v>39</v>
      </c>
      <c r="N11" s="92">
        <v>604</v>
      </c>
      <c r="O11" s="93">
        <v>49</v>
      </c>
      <c r="P11" s="94">
        <f t="shared" si="0"/>
        <v>1156</v>
      </c>
      <c r="Q11" s="95">
        <f t="shared" si="1"/>
        <v>103</v>
      </c>
      <c r="R11" s="96">
        <f t="shared" si="2"/>
        <v>12.875</v>
      </c>
      <c r="S11" s="97">
        <f t="shared" si="3"/>
        <v>11.223300970873787</v>
      </c>
      <c r="T11" s="98">
        <v>873</v>
      </c>
      <c r="U11" s="99">
        <f t="shared" si="7"/>
        <v>0.32416953035509738</v>
      </c>
      <c r="V11" s="100">
        <v>468157.99</v>
      </c>
      <c r="W11" s="101">
        <v>44059</v>
      </c>
      <c r="X11" s="102">
        <f t="shared" si="5"/>
        <v>10.625706212124651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4</v>
      </c>
      <c r="I12" s="91">
        <v>19</v>
      </c>
      <c r="J12" s="92">
        <v>134</v>
      </c>
      <c r="K12" s="93">
        <v>17</v>
      </c>
      <c r="L12" s="92">
        <v>166</v>
      </c>
      <c r="M12" s="93">
        <v>18</v>
      </c>
      <c r="N12" s="92">
        <v>341</v>
      </c>
      <c r="O12" s="93">
        <v>41</v>
      </c>
      <c r="P12" s="94">
        <f t="shared" si="0"/>
        <v>641</v>
      </c>
      <c r="Q12" s="95">
        <f t="shared" si="1"/>
        <v>76</v>
      </c>
      <c r="R12" s="96">
        <f t="shared" si="2"/>
        <v>19</v>
      </c>
      <c r="S12" s="97">
        <f t="shared" si="3"/>
        <v>8.4342105263157894</v>
      </c>
      <c r="T12" s="98">
        <v>1126</v>
      </c>
      <c r="U12" s="99">
        <f t="shared" si="7"/>
        <v>-0.43072824156305506</v>
      </c>
      <c r="V12" s="100">
        <v>279385.25</v>
      </c>
      <c r="W12" s="101">
        <v>31305</v>
      </c>
      <c r="X12" s="102">
        <f t="shared" si="5"/>
        <v>8.9246206676249802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60</v>
      </c>
      <c r="D13" s="86">
        <v>41782</v>
      </c>
      <c r="E13" s="87" t="s">
        <v>17</v>
      </c>
      <c r="F13" s="88" t="s">
        <v>17</v>
      </c>
      <c r="G13" s="89">
        <v>30</v>
      </c>
      <c r="H13" s="90">
        <v>5</v>
      </c>
      <c r="I13" s="91">
        <v>17</v>
      </c>
      <c r="J13" s="92">
        <v>60</v>
      </c>
      <c r="K13" s="93">
        <v>6</v>
      </c>
      <c r="L13" s="92">
        <v>197</v>
      </c>
      <c r="M13" s="93">
        <v>22</v>
      </c>
      <c r="N13" s="92">
        <v>165.5</v>
      </c>
      <c r="O13" s="93">
        <v>19</v>
      </c>
      <c r="P13" s="94">
        <f t="shared" si="0"/>
        <v>422.5</v>
      </c>
      <c r="Q13" s="95">
        <f t="shared" si="1"/>
        <v>47</v>
      </c>
      <c r="R13" s="96">
        <f t="shared" si="2"/>
        <v>9.4</v>
      </c>
      <c r="S13" s="97">
        <f t="shared" si="3"/>
        <v>8.9893617021276597</v>
      </c>
      <c r="T13" s="98">
        <v>1584.5</v>
      </c>
      <c r="U13" s="99">
        <f t="shared" si="7"/>
        <v>-0.73335437046386875</v>
      </c>
      <c r="V13" s="100">
        <v>363712.15</v>
      </c>
      <c r="W13" s="101">
        <v>38599</v>
      </c>
      <c r="X13" s="102">
        <f t="shared" si="5"/>
        <v>9.4228386745770614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43</v>
      </c>
      <c r="D14" s="86">
        <v>41740</v>
      </c>
      <c r="E14" s="87" t="s">
        <v>17</v>
      </c>
      <c r="F14" s="88" t="s">
        <v>17</v>
      </c>
      <c r="G14" s="89">
        <v>26</v>
      </c>
      <c r="H14" s="90">
        <v>4</v>
      </c>
      <c r="I14" s="91">
        <v>23</v>
      </c>
      <c r="J14" s="92">
        <v>66</v>
      </c>
      <c r="K14" s="93">
        <v>12</v>
      </c>
      <c r="L14" s="92">
        <v>154</v>
      </c>
      <c r="M14" s="93">
        <v>26</v>
      </c>
      <c r="N14" s="92">
        <v>123</v>
      </c>
      <c r="O14" s="93">
        <v>23</v>
      </c>
      <c r="P14" s="94">
        <f t="shared" si="0"/>
        <v>343</v>
      </c>
      <c r="Q14" s="95">
        <f t="shared" si="1"/>
        <v>61</v>
      </c>
      <c r="R14" s="96">
        <f t="shared" si="2"/>
        <v>15.25</v>
      </c>
      <c r="S14" s="97">
        <f t="shared" si="3"/>
        <v>5.6229508196721314</v>
      </c>
      <c r="T14" s="98">
        <v>857</v>
      </c>
      <c r="U14" s="99">
        <f t="shared" si="7"/>
        <v>-0.59976662777129519</v>
      </c>
      <c r="V14" s="100">
        <v>483760.43</v>
      </c>
      <c r="W14" s="101">
        <v>52299</v>
      </c>
      <c r="X14" s="102">
        <f t="shared" si="5"/>
        <v>9.2498982772137133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4</v>
      </c>
      <c r="I15" s="91">
        <v>11</v>
      </c>
      <c r="J15" s="92">
        <v>83</v>
      </c>
      <c r="K15" s="93">
        <v>13</v>
      </c>
      <c r="L15" s="92">
        <v>65</v>
      </c>
      <c r="M15" s="93">
        <v>12</v>
      </c>
      <c r="N15" s="92">
        <v>135</v>
      </c>
      <c r="O15" s="93">
        <v>21</v>
      </c>
      <c r="P15" s="94">
        <f t="shared" si="0"/>
        <v>283</v>
      </c>
      <c r="Q15" s="95">
        <f t="shared" si="1"/>
        <v>46</v>
      </c>
      <c r="R15" s="96">
        <f t="shared" si="2"/>
        <v>11.5</v>
      </c>
      <c r="S15" s="97">
        <f t="shared" si="3"/>
        <v>6.1521739130434785</v>
      </c>
      <c r="T15" s="98">
        <v>253</v>
      </c>
      <c r="U15" s="99">
        <f t="shared" si="7"/>
        <v>0.11857707509881422</v>
      </c>
      <c r="V15" s="100">
        <v>78198.789999999994</v>
      </c>
      <c r="W15" s="101">
        <v>8685</v>
      </c>
      <c r="X15" s="102">
        <f t="shared" si="5"/>
        <v>9.0038906160046057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3</v>
      </c>
      <c r="I16" s="19">
        <v>25</v>
      </c>
      <c r="J16" s="20">
        <v>22</v>
      </c>
      <c r="K16" s="21">
        <v>2</v>
      </c>
      <c r="L16" s="20">
        <v>62</v>
      </c>
      <c r="M16" s="21">
        <v>8</v>
      </c>
      <c r="N16" s="20">
        <v>77</v>
      </c>
      <c r="O16" s="21">
        <v>9</v>
      </c>
      <c r="P16" s="41">
        <f t="shared" si="0"/>
        <v>161</v>
      </c>
      <c r="Q16" s="42">
        <f t="shared" si="1"/>
        <v>19</v>
      </c>
      <c r="R16" s="43">
        <f t="shared" si="2"/>
        <v>6.333333333333333</v>
      </c>
      <c r="S16" s="44">
        <f t="shared" si="3"/>
        <v>8.473684210526315</v>
      </c>
      <c r="T16" s="22">
        <v>1087.8</v>
      </c>
      <c r="U16" s="45">
        <f t="shared" si="7"/>
        <v>-0.85199485199485203</v>
      </c>
      <c r="V16" s="26">
        <v>374288.65</v>
      </c>
      <c r="W16" s="27">
        <v>35359</v>
      </c>
      <c r="X16" s="46">
        <f t="shared" si="5"/>
        <v>10.585385616109054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17</v>
      </c>
      <c r="I6" s="72">
        <v>3</v>
      </c>
      <c r="J6" s="73">
        <v>4357</v>
      </c>
      <c r="K6" s="74">
        <v>302</v>
      </c>
      <c r="L6" s="73">
        <v>8500</v>
      </c>
      <c r="M6" s="74">
        <v>560</v>
      </c>
      <c r="N6" s="73">
        <v>8339</v>
      </c>
      <c r="O6" s="74">
        <v>558</v>
      </c>
      <c r="P6" s="75">
        <f>+J6+L6+N6</f>
        <v>21196</v>
      </c>
      <c r="Q6" s="76">
        <f>K6+M6+O6</f>
        <v>1420</v>
      </c>
      <c r="R6" s="77">
        <f>Q6/H6</f>
        <v>83.529411764705884</v>
      </c>
      <c r="S6" s="78">
        <f>+P6/Q6</f>
        <v>14.926760563380281</v>
      </c>
      <c r="T6" s="79">
        <v>33284.5</v>
      </c>
      <c r="U6" s="80">
        <f t="shared" ref="U6:U15" si="0">-(T6-P6)/T6</f>
        <v>-0.36318706905616727</v>
      </c>
      <c r="V6" s="81">
        <v>163014.24</v>
      </c>
      <c r="W6" s="82">
        <v>12945</v>
      </c>
      <c r="X6" s="83">
        <f>V6/W6</f>
        <v>12.592834298957126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19</v>
      </c>
      <c r="I7" s="91">
        <v>7</v>
      </c>
      <c r="J7" s="92">
        <v>1626.5</v>
      </c>
      <c r="K7" s="93">
        <v>188</v>
      </c>
      <c r="L7" s="92">
        <v>3049.5</v>
      </c>
      <c r="M7" s="93">
        <v>337</v>
      </c>
      <c r="N7" s="92">
        <v>4099.5</v>
      </c>
      <c r="O7" s="93">
        <v>453</v>
      </c>
      <c r="P7" s="94">
        <f>+J7+L7+N7</f>
        <v>8775.5</v>
      </c>
      <c r="Q7" s="95">
        <f>K7+M7+O7</f>
        <v>978</v>
      </c>
      <c r="R7" s="96">
        <f>Q7/H7</f>
        <v>51.473684210526315</v>
      </c>
      <c r="S7" s="97">
        <f>+P7/Q7</f>
        <v>8.9729038854805729</v>
      </c>
      <c r="T7" s="98">
        <v>6236.5</v>
      </c>
      <c r="U7" s="99">
        <f>-(T7-P7)/T7</f>
        <v>0.40711937785616931</v>
      </c>
      <c r="V7" s="100">
        <v>243053.78</v>
      </c>
      <c r="W7" s="101">
        <v>26297</v>
      </c>
      <c r="X7" s="102">
        <f>V7/W7</f>
        <v>9.2426428870213329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12</v>
      </c>
      <c r="I8" s="91">
        <v>4</v>
      </c>
      <c r="J8" s="92">
        <v>1248.5</v>
      </c>
      <c r="K8" s="93">
        <v>120</v>
      </c>
      <c r="L8" s="92">
        <v>2475.5</v>
      </c>
      <c r="M8" s="93">
        <v>210</v>
      </c>
      <c r="N8" s="92">
        <v>4026</v>
      </c>
      <c r="O8" s="93">
        <v>341</v>
      </c>
      <c r="P8" s="94">
        <f t="shared" ref="P8:P15" si="2">+J8+L8+N8</f>
        <v>7750</v>
      </c>
      <c r="Q8" s="95">
        <f t="shared" ref="Q8:Q15" si="3">K8+M8+O8</f>
        <v>671</v>
      </c>
      <c r="R8" s="96">
        <f t="shared" ref="R8:R15" si="4">Q8/H8</f>
        <v>55.916666666666664</v>
      </c>
      <c r="S8" s="97">
        <f t="shared" ref="S8:S15" si="5">+P8/Q8</f>
        <v>11.549925484351714</v>
      </c>
      <c r="T8" s="98">
        <v>13661.5</v>
      </c>
      <c r="U8" s="99">
        <f t="shared" si="0"/>
        <v>-0.43271236687040221</v>
      </c>
      <c r="V8" s="100">
        <v>321875.96000000002</v>
      </c>
      <c r="W8" s="101">
        <v>31414</v>
      </c>
      <c r="X8" s="102">
        <f t="shared" ref="X8:X15" si="6">V8/W8</f>
        <v>10.246258356146942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6</v>
      </c>
      <c r="I9" s="91">
        <v>8</v>
      </c>
      <c r="J9" s="92">
        <v>3079</v>
      </c>
      <c r="K9" s="93">
        <v>209</v>
      </c>
      <c r="L9" s="92">
        <v>1416</v>
      </c>
      <c r="M9" s="93">
        <v>147</v>
      </c>
      <c r="N9" s="92">
        <v>2082</v>
      </c>
      <c r="O9" s="93">
        <v>215</v>
      </c>
      <c r="P9" s="94">
        <f t="shared" si="2"/>
        <v>6577</v>
      </c>
      <c r="Q9" s="95">
        <f t="shared" si="3"/>
        <v>571</v>
      </c>
      <c r="R9" s="96">
        <f t="shared" si="4"/>
        <v>95.166666666666671</v>
      </c>
      <c r="S9" s="97">
        <f t="shared" si="5"/>
        <v>11.518388791593695</v>
      </c>
      <c r="T9" s="98">
        <v>3753</v>
      </c>
      <c r="U9" s="99">
        <f t="shared" si="0"/>
        <v>0.75246469491073809</v>
      </c>
      <c r="V9" s="100">
        <v>173093.38</v>
      </c>
      <c r="W9" s="101">
        <v>14306</v>
      </c>
      <c r="X9" s="102">
        <f t="shared" si="6"/>
        <v>12.099355515168462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5</v>
      </c>
      <c r="I10" s="91">
        <v>14</v>
      </c>
      <c r="J10" s="92">
        <v>382</v>
      </c>
      <c r="K10" s="93">
        <v>46</v>
      </c>
      <c r="L10" s="92">
        <v>739</v>
      </c>
      <c r="M10" s="93">
        <v>86</v>
      </c>
      <c r="N10" s="92">
        <v>675</v>
      </c>
      <c r="O10" s="93">
        <v>78</v>
      </c>
      <c r="P10" s="94">
        <f>+J10+L10+N10</f>
        <v>1796</v>
      </c>
      <c r="Q10" s="95">
        <f>K10+M10+O10</f>
        <v>210</v>
      </c>
      <c r="R10" s="96">
        <f>Q10/H10</f>
        <v>42</v>
      </c>
      <c r="S10" s="97">
        <f>+P10/Q10</f>
        <v>8.5523809523809522</v>
      </c>
      <c r="T10" s="98">
        <v>1547.85</v>
      </c>
      <c r="U10" s="99">
        <f>-(T10-P10)/T10</f>
        <v>0.16031915237264599</v>
      </c>
      <c r="V10" s="100">
        <v>420570.33</v>
      </c>
      <c r="W10" s="101">
        <v>40376</v>
      </c>
      <c r="X10" s="102">
        <f>V10/W10</f>
        <v>10.416344610659799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8</v>
      </c>
      <c r="I11" s="91">
        <v>16</v>
      </c>
      <c r="J11" s="92">
        <v>449</v>
      </c>
      <c r="K11" s="93">
        <v>69</v>
      </c>
      <c r="L11" s="92">
        <v>504.5</v>
      </c>
      <c r="M11" s="93">
        <v>67</v>
      </c>
      <c r="N11" s="92">
        <v>631</v>
      </c>
      <c r="O11" s="93">
        <v>86</v>
      </c>
      <c r="P11" s="94">
        <f t="shared" si="2"/>
        <v>1584.5</v>
      </c>
      <c r="Q11" s="95">
        <f t="shared" si="3"/>
        <v>222</v>
      </c>
      <c r="R11" s="96">
        <f t="shared" si="4"/>
        <v>27.75</v>
      </c>
      <c r="S11" s="97">
        <f t="shared" si="5"/>
        <v>7.1373873873873874</v>
      </c>
      <c r="T11" s="98">
        <v>2633</v>
      </c>
      <c r="U11" s="99">
        <f t="shared" si="0"/>
        <v>-0.39821496391948347</v>
      </c>
      <c r="V11" s="100">
        <v>361387.63</v>
      </c>
      <c r="W11" s="101">
        <v>38289</v>
      </c>
      <c r="X11" s="102">
        <f t="shared" si="6"/>
        <v>9.4384191282091461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18</v>
      </c>
      <c r="J12" s="92">
        <v>193</v>
      </c>
      <c r="K12" s="93">
        <v>18</v>
      </c>
      <c r="L12" s="92">
        <v>367</v>
      </c>
      <c r="M12" s="93">
        <v>33</v>
      </c>
      <c r="N12" s="92">
        <v>566</v>
      </c>
      <c r="O12" s="93">
        <v>53</v>
      </c>
      <c r="P12" s="94">
        <f>+J12+L12+N12</f>
        <v>1126</v>
      </c>
      <c r="Q12" s="95">
        <f>K12+M12+O12</f>
        <v>104</v>
      </c>
      <c r="R12" s="96">
        <f>Q12/H12</f>
        <v>17.333333333333332</v>
      </c>
      <c r="S12" s="97">
        <f>+P12/Q12</f>
        <v>10.826923076923077</v>
      </c>
      <c r="T12" s="98">
        <v>1496</v>
      </c>
      <c r="U12" s="99">
        <f>-(T12-P12)/T12</f>
        <v>-0.24732620320855614</v>
      </c>
      <c r="V12" s="100">
        <v>277536.25</v>
      </c>
      <c r="W12" s="101">
        <v>31092</v>
      </c>
      <c r="X12" s="102">
        <f>V12/W12</f>
        <v>8.9262913289592181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4</v>
      </c>
      <c r="I13" s="91">
        <v>24</v>
      </c>
      <c r="J13" s="92">
        <v>233.89</v>
      </c>
      <c r="K13" s="93">
        <v>29</v>
      </c>
      <c r="L13" s="92">
        <v>409.98</v>
      </c>
      <c r="M13" s="93">
        <v>41</v>
      </c>
      <c r="N13" s="92">
        <v>443.93</v>
      </c>
      <c r="O13" s="93">
        <v>47</v>
      </c>
      <c r="P13" s="94">
        <f>+J13+L13+N13</f>
        <v>1087.8</v>
      </c>
      <c r="Q13" s="95">
        <f>K13+M13+O13</f>
        <v>117</v>
      </c>
      <c r="R13" s="96">
        <f>Q13/H13</f>
        <v>29.25</v>
      </c>
      <c r="S13" s="97">
        <f>+P13/Q13</f>
        <v>9.2974358974358964</v>
      </c>
      <c r="T13" s="98">
        <v>1217.8800000000001</v>
      </c>
      <c r="U13" s="99">
        <f>-(T13-P13)/T13</f>
        <v>-0.10680855256675546</v>
      </c>
      <c r="V13" s="100">
        <v>373196.85</v>
      </c>
      <c r="W13" s="101">
        <v>35216</v>
      </c>
      <c r="X13" s="102">
        <f>V13/W13</f>
        <v>10.597366253975466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8</v>
      </c>
      <c r="I14" s="91">
        <v>9</v>
      </c>
      <c r="J14" s="92">
        <v>259.5</v>
      </c>
      <c r="K14" s="93">
        <v>30</v>
      </c>
      <c r="L14" s="92">
        <v>353.5</v>
      </c>
      <c r="M14" s="93">
        <v>41</v>
      </c>
      <c r="N14" s="92">
        <v>260</v>
      </c>
      <c r="O14" s="93">
        <v>31</v>
      </c>
      <c r="P14" s="94">
        <f>+J14+L14+N14</f>
        <v>873</v>
      </c>
      <c r="Q14" s="95">
        <f>K14+M14+O14</f>
        <v>102</v>
      </c>
      <c r="R14" s="96">
        <f>Q14/H14</f>
        <v>12.75</v>
      </c>
      <c r="S14" s="97">
        <f>+P14/Q14</f>
        <v>8.5588235294117645</v>
      </c>
      <c r="T14" s="98">
        <v>853</v>
      </c>
      <c r="U14" s="99">
        <f>-(T14-P14)/T14</f>
        <v>2.3446658851113716E-2</v>
      </c>
      <c r="V14" s="100">
        <v>466223.49</v>
      </c>
      <c r="W14" s="101">
        <v>43861</v>
      </c>
      <c r="X14" s="102">
        <f>V14/W14</f>
        <v>10.629568181300016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43</v>
      </c>
      <c r="D15" s="86">
        <v>41740</v>
      </c>
      <c r="E15" s="87" t="s">
        <v>17</v>
      </c>
      <c r="F15" s="88" t="s">
        <v>17</v>
      </c>
      <c r="G15" s="89">
        <v>26</v>
      </c>
      <c r="H15" s="90">
        <v>7</v>
      </c>
      <c r="I15" s="91">
        <v>22</v>
      </c>
      <c r="J15" s="92">
        <v>128</v>
      </c>
      <c r="K15" s="93">
        <v>24</v>
      </c>
      <c r="L15" s="92">
        <v>325</v>
      </c>
      <c r="M15" s="93">
        <v>53</v>
      </c>
      <c r="N15" s="92">
        <v>404</v>
      </c>
      <c r="O15" s="93">
        <v>61</v>
      </c>
      <c r="P15" s="94">
        <f t="shared" si="2"/>
        <v>857</v>
      </c>
      <c r="Q15" s="95">
        <f t="shared" si="3"/>
        <v>138</v>
      </c>
      <c r="R15" s="96">
        <f t="shared" si="4"/>
        <v>19.714285714285715</v>
      </c>
      <c r="S15" s="97">
        <f t="shared" si="5"/>
        <v>6.2101449275362315</v>
      </c>
      <c r="T15" s="98">
        <v>1286</v>
      </c>
      <c r="U15" s="99">
        <f t="shared" si="0"/>
        <v>-0.33359253499222397</v>
      </c>
      <c r="V15" s="100">
        <v>482168.43</v>
      </c>
      <c r="W15" s="101">
        <v>52022</v>
      </c>
      <c r="X15" s="102">
        <f t="shared" si="6"/>
        <v>9.2685484987120841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3</v>
      </c>
      <c r="I16" s="19">
        <v>10</v>
      </c>
      <c r="J16" s="20">
        <v>40</v>
      </c>
      <c r="K16" s="21">
        <v>8</v>
      </c>
      <c r="L16" s="20">
        <v>82</v>
      </c>
      <c r="M16" s="21">
        <v>10</v>
      </c>
      <c r="N16" s="20">
        <v>131</v>
      </c>
      <c r="O16" s="21">
        <v>20</v>
      </c>
      <c r="P16" s="41">
        <f>+J16+L16+N16</f>
        <v>253</v>
      </c>
      <c r="Q16" s="42">
        <f>K16+M16+O16</f>
        <v>38</v>
      </c>
      <c r="R16" s="43">
        <f>Q16/H16</f>
        <v>12.666666666666666</v>
      </c>
      <c r="S16" s="44">
        <f>+P16/Q16</f>
        <v>6.6578947368421053</v>
      </c>
      <c r="T16" s="22">
        <v>508</v>
      </c>
      <c r="U16" s="45">
        <f>-(T16-P16)/T16</f>
        <v>-0.50196850393700787</v>
      </c>
      <c r="V16" s="26">
        <v>77575.789999999994</v>
      </c>
      <c r="W16" s="27">
        <v>8583</v>
      </c>
      <c r="X16" s="46">
        <f>V16/W16</f>
        <v>9.0383071187230559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96</v>
      </c>
      <c r="D6" s="67">
        <v>41873</v>
      </c>
      <c r="E6" s="68" t="s">
        <v>17</v>
      </c>
      <c r="F6" s="69" t="s">
        <v>97</v>
      </c>
      <c r="G6" s="70">
        <v>27</v>
      </c>
      <c r="H6" s="71">
        <v>30</v>
      </c>
      <c r="I6" s="72">
        <v>2</v>
      </c>
      <c r="J6" s="73">
        <v>9535</v>
      </c>
      <c r="K6" s="74">
        <v>699</v>
      </c>
      <c r="L6" s="73">
        <v>12951.5</v>
      </c>
      <c r="M6" s="74">
        <v>896</v>
      </c>
      <c r="N6" s="73">
        <v>10798</v>
      </c>
      <c r="O6" s="74">
        <v>799</v>
      </c>
      <c r="P6" s="75">
        <f>+J6+L6+N6</f>
        <v>33284.5</v>
      </c>
      <c r="Q6" s="76">
        <f>K6+M6+O6</f>
        <v>2394</v>
      </c>
      <c r="R6" s="77">
        <f>Q6/H6</f>
        <v>79.8</v>
      </c>
      <c r="S6" s="78">
        <f>+P6/Q6</f>
        <v>13.903299916457811</v>
      </c>
      <c r="T6" s="79">
        <v>46667.5</v>
      </c>
      <c r="U6" s="80">
        <f t="shared" ref="U6:U7" si="0">-(T6-P6)/T6</f>
        <v>-0.28677345047409869</v>
      </c>
      <c r="V6" s="81">
        <v>120138.31</v>
      </c>
      <c r="W6" s="82">
        <v>9606</v>
      </c>
      <c r="X6" s="83">
        <f>V6/W6</f>
        <v>12.506590672496356</v>
      </c>
      <c r="Y6" s="29"/>
      <c r="AA6" s="30"/>
      <c r="AB6" s="31"/>
    </row>
    <row r="7" spans="1:28" s="3" customFormat="1" ht="24" customHeight="1" x14ac:dyDescent="0.25">
      <c r="B7" s="84">
        <f t="shared" ref="B7:B16" si="1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20</v>
      </c>
      <c r="I7" s="91">
        <v>3</v>
      </c>
      <c r="J7" s="92">
        <v>3798.5</v>
      </c>
      <c r="K7" s="93">
        <v>323</v>
      </c>
      <c r="L7" s="92">
        <v>5010</v>
      </c>
      <c r="M7" s="93">
        <v>403</v>
      </c>
      <c r="N7" s="92">
        <v>4853</v>
      </c>
      <c r="O7" s="93">
        <v>399</v>
      </c>
      <c r="P7" s="94">
        <f t="shared" ref="P7:P15" si="2">+J7+L7+N7</f>
        <v>13661.5</v>
      </c>
      <c r="Q7" s="95">
        <f t="shared" ref="Q7:Q15" si="3">K7+M7+O7</f>
        <v>1125</v>
      </c>
      <c r="R7" s="96">
        <f t="shared" ref="R7:R15" si="4">Q7/H7</f>
        <v>56.25</v>
      </c>
      <c r="S7" s="97">
        <f t="shared" ref="S7:S15" si="5">+P7/Q7</f>
        <v>12.143555555555556</v>
      </c>
      <c r="T7" s="98">
        <v>60406.5</v>
      </c>
      <c r="U7" s="99">
        <f t="shared" si="0"/>
        <v>-0.77384056351551567</v>
      </c>
      <c r="V7" s="100">
        <v>301008.63</v>
      </c>
      <c r="W7" s="101">
        <v>29443</v>
      </c>
      <c r="X7" s="102">
        <f t="shared" ref="X7:X15" si="6">V7/W7</f>
        <v>10.223436130829059</v>
      </c>
      <c r="Y7" s="29"/>
      <c r="AA7" s="30"/>
      <c r="AB7" s="31"/>
    </row>
    <row r="8" spans="1:28" s="3" customFormat="1" ht="24" customHeight="1" x14ac:dyDescent="0.25">
      <c r="B8" s="84">
        <f t="shared" si="1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18</v>
      </c>
      <c r="I8" s="91">
        <v>6</v>
      </c>
      <c r="J8" s="92">
        <v>1388</v>
      </c>
      <c r="K8" s="93">
        <v>136</v>
      </c>
      <c r="L8" s="92">
        <v>2261.5</v>
      </c>
      <c r="M8" s="93">
        <v>239</v>
      </c>
      <c r="N8" s="92">
        <v>2587</v>
      </c>
      <c r="O8" s="93">
        <v>255</v>
      </c>
      <c r="P8" s="94">
        <f t="shared" si="2"/>
        <v>6236.5</v>
      </c>
      <c r="Q8" s="95">
        <f t="shared" si="3"/>
        <v>630</v>
      </c>
      <c r="R8" s="96">
        <f t="shared" si="4"/>
        <v>35</v>
      </c>
      <c r="S8" s="97">
        <f t="shared" si="5"/>
        <v>9.8992063492063487</v>
      </c>
      <c r="T8" s="98">
        <v>11341.5</v>
      </c>
      <c r="U8" s="99">
        <f t="shared" ref="U8:U15" si="7">-(T8-P8)/T8</f>
        <v>-0.45011682758012611</v>
      </c>
      <c r="V8" s="100">
        <v>228474.34</v>
      </c>
      <c r="W8" s="101">
        <v>24669</v>
      </c>
      <c r="X8" s="102">
        <f t="shared" si="6"/>
        <v>9.2615971462158981</v>
      </c>
      <c r="Y8" s="29"/>
      <c r="AA8" s="30"/>
      <c r="AB8" s="31"/>
    </row>
    <row r="9" spans="1:28" s="3" customFormat="1" ht="24" customHeight="1" x14ac:dyDescent="0.25">
      <c r="B9" s="84">
        <f t="shared" si="1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7</v>
      </c>
      <c r="J9" s="92">
        <v>1294</v>
      </c>
      <c r="K9" s="93">
        <v>139</v>
      </c>
      <c r="L9" s="92">
        <v>1131</v>
      </c>
      <c r="M9" s="93">
        <v>117</v>
      </c>
      <c r="N9" s="92">
        <v>1328</v>
      </c>
      <c r="O9" s="93">
        <v>138</v>
      </c>
      <c r="P9" s="94">
        <f t="shared" si="2"/>
        <v>3753</v>
      </c>
      <c r="Q9" s="95">
        <f t="shared" si="3"/>
        <v>394</v>
      </c>
      <c r="R9" s="96">
        <f t="shared" si="4"/>
        <v>49.25</v>
      </c>
      <c r="S9" s="97">
        <f t="shared" si="5"/>
        <v>9.5253807106598991</v>
      </c>
      <c r="T9" s="98">
        <v>3846.5</v>
      </c>
      <c r="U9" s="99">
        <f t="shared" si="7"/>
        <v>-2.4307812296893279E-2</v>
      </c>
      <c r="V9" s="100">
        <v>163250.82999999999</v>
      </c>
      <c r="W9" s="101">
        <v>13369</v>
      </c>
      <c r="X9" s="102">
        <f t="shared" si="6"/>
        <v>12.211147430623082</v>
      </c>
      <c r="Y9" s="29"/>
      <c r="AA9" s="30"/>
      <c r="AB9" s="31"/>
    </row>
    <row r="10" spans="1:28" s="3" customFormat="1" ht="24" customHeight="1" x14ac:dyDescent="0.25">
      <c r="B10" s="84">
        <f t="shared" si="1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10</v>
      </c>
      <c r="I10" s="91">
        <v>15</v>
      </c>
      <c r="J10" s="92">
        <v>812</v>
      </c>
      <c r="K10" s="93">
        <v>90</v>
      </c>
      <c r="L10" s="92">
        <v>889.5</v>
      </c>
      <c r="M10" s="93">
        <v>103</v>
      </c>
      <c r="N10" s="92">
        <v>931.5</v>
      </c>
      <c r="O10" s="93">
        <v>106</v>
      </c>
      <c r="P10" s="94">
        <f t="shared" si="2"/>
        <v>2633</v>
      </c>
      <c r="Q10" s="95">
        <f t="shared" si="3"/>
        <v>299</v>
      </c>
      <c r="R10" s="96">
        <f t="shared" si="4"/>
        <v>29.9</v>
      </c>
      <c r="S10" s="97">
        <f t="shared" si="5"/>
        <v>8.8060200668896318</v>
      </c>
      <c r="T10" s="98">
        <v>3762</v>
      </c>
      <c r="U10" s="99">
        <f t="shared" si="7"/>
        <v>-0.30010632642211588</v>
      </c>
      <c r="V10" s="100">
        <v>356856.57</v>
      </c>
      <c r="W10" s="101">
        <v>37674</v>
      </c>
      <c r="X10" s="102">
        <f t="shared" si="6"/>
        <v>9.4722240802675586</v>
      </c>
      <c r="Y10" s="29"/>
      <c r="AA10" s="30"/>
      <c r="AB10" s="31"/>
    </row>
    <row r="11" spans="1:28" s="3" customFormat="1" ht="24" customHeight="1" x14ac:dyDescent="0.25">
      <c r="B11" s="84">
        <f t="shared" si="1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6</v>
      </c>
      <c r="I11" s="91">
        <v>13</v>
      </c>
      <c r="J11" s="92">
        <v>486.98</v>
      </c>
      <c r="K11" s="93">
        <v>61</v>
      </c>
      <c r="L11" s="92">
        <v>427.94</v>
      </c>
      <c r="M11" s="93">
        <v>55</v>
      </c>
      <c r="N11" s="92">
        <v>632.92999999999995</v>
      </c>
      <c r="O11" s="93">
        <v>82</v>
      </c>
      <c r="P11" s="94">
        <f>+J11+L11+N11</f>
        <v>1547.85</v>
      </c>
      <c r="Q11" s="95">
        <f>K11+M11+O11</f>
        <v>198</v>
      </c>
      <c r="R11" s="96">
        <f>Q11/H11</f>
        <v>33</v>
      </c>
      <c r="S11" s="97">
        <f>+P11/Q11</f>
        <v>7.8174242424242424</v>
      </c>
      <c r="T11" s="98">
        <v>2233</v>
      </c>
      <c r="U11" s="99">
        <f>-(T11-P11)/T11</f>
        <v>-0.30682937751903272</v>
      </c>
      <c r="V11" s="100">
        <v>415219.55</v>
      </c>
      <c r="W11" s="101">
        <v>39803</v>
      </c>
      <c r="X11" s="102">
        <f>V11/W11</f>
        <v>10.431865688515941</v>
      </c>
      <c r="Y11" s="29"/>
      <c r="AA11" s="30"/>
      <c r="AB11" s="31"/>
    </row>
    <row r="12" spans="1:28" s="3" customFormat="1" ht="24" customHeight="1" x14ac:dyDescent="0.25">
      <c r="B12" s="84">
        <f t="shared" si="1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6</v>
      </c>
      <c r="I12" s="91">
        <v>17</v>
      </c>
      <c r="J12" s="92">
        <v>325</v>
      </c>
      <c r="K12" s="93">
        <v>35</v>
      </c>
      <c r="L12" s="92">
        <v>416</v>
      </c>
      <c r="M12" s="93">
        <v>37</v>
      </c>
      <c r="N12" s="92">
        <v>755</v>
      </c>
      <c r="O12" s="93">
        <v>71</v>
      </c>
      <c r="P12" s="94">
        <f>+J12+L12+N12</f>
        <v>1496</v>
      </c>
      <c r="Q12" s="95">
        <f>K12+M12+O12</f>
        <v>143</v>
      </c>
      <c r="R12" s="96">
        <f>Q12/H12</f>
        <v>23.833333333333332</v>
      </c>
      <c r="S12" s="97">
        <f>+P12/Q12</f>
        <v>10.461538461538462</v>
      </c>
      <c r="T12" s="98">
        <v>2283.83</v>
      </c>
      <c r="U12" s="99">
        <f>-(T12-P12)/T12</f>
        <v>-0.34496000140115507</v>
      </c>
      <c r="V12" s="100">
        <v>274994.25</v>
      </c>
      <c r="W12" s="101">
        <v>30825</v>
      </c>
      <c r="X12" s="102">
        <f>V12/W12</f>
        <v>8.9211435523114364</v>
      </c>
      <c r="Y12" s="29"/>
      <c r="AA12" s="30"/>
      <c r="AB12" s="31"/>
    </row>
    <row r="13" spans="1:28" s="3" customFormat="1" ht="24" customHeight="1" x14ac:dyDescent="0.25">
      <c r="B13" s="84">
        <f t="shared" si="1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8</v>
      </c>
      <c r="I13" s="91">
        <v>21</v>
      </c>
      <c r="J13" s="92">
        <v>363</v>
      </c>
      <c r="K13" s="93">
        <v>48</v>
      </c>
      <c r="L13" s="92">
        <v>432</v>
      </c>
      <c r="M13" s="93">
        <v>57</v>
      </c>
      <c r="N13" s="92">
        <v>491</v>
      </c>
      <c r="O13" s="93">
        <v>67</v>
      </c>
      <c r="P13" s="94">
        <f t="shared" si="2"/>
        <v>1286</v>
      </c>
      <c r="Q13" s="95">
        <f t="shared" si="3"/>
        <v>172</v>
      </c>
      <c r="R13" s="96">
        <f t="shared" si="4"/>
        <v>21.5</v>
      </c>
      <c r="S13" s="97">
        <f t="shared" si="5"/>
        <v>7.4767441860465116</v>
      </c>
      <c r="T13" s="98">
        <v>2432</v>
      </c>
      <c r="U13" s="99">
        <f t="shared" si="7"/>
        <v>-0.47121710526315791</v>
      </c>
      <c r="V13" s="100">
        <v>480111.43</v>
      </c>
      <c r="W13" s="101">
        <v>51712</v>
      </c>
      <c r="X13" s="102">
        <f t="shared" si="6"/>
        <v>9.2843330368193069</v>
      </c>
      <c r="Y13" s="29"/>
      <c r="AA13" s="30"/>
      <c r="AB13" s="31"/>
    </row>
    <row r="14" spans="1:28" s="3" customFormat="1" ht="24" customHeight="1" x14ac:dyDescent="0.25">
      <c r="B14" s="84">
        <f t="shared" si="1"/>
        <v>9</v>
      </c>
      <c r="C14" s="85" t="s">
        <v>38</v>
      </c>
      <c r="D14" s="86">
        <v>41726</v>
      </c>
      <c r="E14" s="87" t="s">
        <v>17</v>
      </c>
      <c r="F14" s="88" t="s">
        <v>17</v>
      </c>
      <c r="G14" s="89">
        <v>39</v>
      </c>
      <c r="H14" s="90">
        <v>4</v>
      </c>
      <c r="I14" s="91">
        <v>23</v>
      </c>
      <c r="J14" s="92">
        <v>313.98</v>
      </c>
      <c r="K14" s="93">
        <v>34</v>
      </c>
      <c r="L14" s="92">
        <v>431.92</v>
      </c>
      <c r="M14" s="93">
        <v>46</v>
      </c>
      <c r="N14" s="92">
        <v>471.98</v>
      </c>
      <c r="O14" s="93">
        <v>49</v>
      </c>
      <c r="P14" s="94">
        <f>+J14+L14+N14</f>
        <v>1217.8800000000001</v>
      </c>
      <c r="Q14" s="95">
        <f>K14+M14+O14</f>
        <v>129</v>
      </c>
      <c r="R14" s="96">
        <f>Q14/H14</f>
        <v>32.25</v>
      </c>
      <c r="S14" s="97">
        <f>+P14/Q14</f>
        <v>9.4409302325581397</v>
      </c>
      <c r="T14" s="98">
        <v>849</v>
      </c>
      <c r="U14" s="99">
        <f>-(T14-P14)/T14</f>
        <v>0.43448763250883404</v>
      </c>
      <c r="V14" s="100">
        <v>371104.28</v>
      </c>
      <c r="W14" s="101">
        <v>34973</v>
      </c>
      <c r="X14" s="102">
        <f>V14/W14</f>
        <v>10.611165184570956</v>
      </c>
      <c r="Y14" s="29"/>
      <c r="AA14" s="30"/>
      <c r="AB14" s="31"/>
    </row>
    <row r="15" spans="1:28" s="3" customFormat="1" ht="24" customHeight="1" x14ac:dyDescent="0.25">
      <c r="B15" s="84">
        <f t="shared" si="1"/>
        <v>10</v>
      </c>
      <c r="C15" s="85" t="s">
        <v>79</v>
      </c>
      <c r="D15" s="86">
        <v>41831</v>
      </c>
      <c r="E15" s="87" t="s">
        <v>17</v>
      </c>
      <c r="F15" s="88" t="s">
        <v>78</v>
      </c>
      <c r="G15" s="89">
        <v>35</v>
      </c>
      <c r="H15" s="90">
        <v>10</v>
      </c>
      <c r="I15" s="91">
        <v>8</v>
      </c>
      <c r="J15" s="92">
        <v>218</v>
      </c>
      <c r="K15" s="93">
        <v>26</v>
      </c>
      <c r="L15" s="92">
        <v>285.5</v>
      </c>
      <c r="M15" s="93">
        <v>35</v>
      </c>
      <c r="N15" s="92">
        <v>349.5</v>
      </c>
      <c r="O15" s="93">
        <v>45</v>
      </c>
      <c r="P15" s="94">
        <f t="shared" si="2"/>
        <v>853</v>
      </c>
      <c r="Q15" s="95">
        <f t="shared" si="3"/>
        <v>106</v>
      </c>
      <c r="R15" s="96">
        <f t="shared" si="4"/>
        <v>10.6</v>
      </c>
      <c r="S15" s="97">
        <f t="shared" si="5"/>
        <v>8.0471698113207548</v>
      </c>
      <c r="T15" s="98">
        <v>2125.5</v>
      </c>
      <c r="U15" s="99">
        <f t="shared" si="7"/>
        <v>-0.59868266290284644</v>
      </c>
      <c r="V15" s="100">
        <v>464609.49</v>
      </c>
      <c r="W15" s="101">
        <v>43663</v>
      </c>
      <c r="X15" s="102">
        <f t="shared" si="6"/>
        <v>10.640805487483682</v>
      </c>
      <c r="Y15" s="29"/>
      <c r="AA15" s="30"/>
      <c r="AB15" s="31"/>
    </row>
    <row r="16" spans="1:28" s="3" customFormat="1" ht="24" customHeight="1" thickBot="1" x14ac:dyDescent="0.3">
      <c r="B16" s="103">
        <f t="shared" si="1"/>
        <v>11</v>
      </c>
      <c r="C16" s="36" t="s">
        <v>74</v>
      </c>
      <c r="D16" s="37">
        <v>41824</v>
      </c>
      <c r="E16" s="38" t="s">
        <v>17</v>
      </c>
      <c r="F16" s="39" t="s">
        <v>75</v>
      </c>
      <c r="G16" s="40">
        <v>32</v>
      </c>
      <c r="H16" s="18">
        <v>4</v>
      </c>
      <c r="I16" s="19">
        <v>9</v>
      </c>
      <c r="J16" s="20">
        <v>169</v>
      </c>
      <c r="K16" s="21">
        <v>34</v>
      </c>
      <c r="L16" s="20">
        <v>138</v>
      </c>
      <c r="M16" s="21">
        <v>29</v>
      </c>
      <c r="N16" s="20">
        <v>201</v>
      </c>
      <c r="O16" s="21">
        <v>35</v>
      </c>
      <c r="P16" s="41">
        <f>+J16+L16+N16</f>
        <v>508</v>
      </c>
      <c r="Q16" s="42">
        <f>K16+M16+O16</f>
        <v>98</v>
      </c>
      <c r="R16" s="43">
        <f>Q16/H16</f>
        <v>24.5</v>
      </c>
      <c r="S16" s="44">
        <f>+P16/Q16</f>
        <v>5.1836734693877551</v>
      </c>
      <c r="T16" s="22">
        <v>1439</v>
      </c>
      <c r="U16" s="45">
        <f>-(T16-P16)/T16</f>
        <v>-0.64697706740792216</v>
      </c>
      <c r="V16" s="26">
        <v>76764.289999999994</v>
      </c>
      <c r="W16" s="27">
        <v>8428</v>
      </c>
      <c r="X16" s="46">
        <f>V16/W16</f>
        <v>9.1082451352634077</v>
      </c>
      <c r="Y16" s="29"/>
      <c r="AA16" s="30"/>
      <c r="AB1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48</v>
      </c>
      <c r="I6" s="72">
        <v>2</v>
      </c>
      <c r="J6" s="73">
        <v>13951.5</v>
      </c>
      <c r="K6" s="74">
        <v>1354</v>
      </c>
      <c r="L6" s="73">
        <v>21297.5</v>
      </c>
      <c r="M6" s="74">
        <v>1872</v>
      </c>
      <c r="N6" s="73">
        <v>25157.5</v>
      </c>
      <c r="O6" s="74">
        <v>2235</v>
      </c>
      <c r="P6" s="75">
        <f t="shared" ref="P6" si="0">+J6+L6+N6</f>
        <v>60406.5</v>
      </c>
      <c r="Q6" s="76">
        <f t="shared" ref="Q6" si="1">K6+M6+O6</f>
        <v>5461</v>
      </c>
      <c r="R6" s="77">
        <f t="shared" ref="R6" si="2">Q6/H6</f>
        <v>113.77083333333333</v>
      </c>
      <c r="S6" s="78">
        <f t="shared" ref="S6" si="3">+P6/Q6</f>
        <v>11.061435634499176</v>
      </c>
      <c r="T6" s="79">
        <v>82265.5</v>
      </c>
      <c r="U6" s="80">
        <f t="shared" ref="U6" si="4">-(T6-P6)/T6</f>
        <v>-0.2657128443879877</v>
      </c>
      <c r="V6" s="81">
        <v>226799.75</v>
      </c>
      <c r="W6" s="82">
        <v>21859</v>
      </c>
      <c r="X6" s="83">
        <f t="shared" ref="X6" si="5">V6/W6</f>
        <v>10.375577565304908</v>
      </c>
      <c r="Y6" s="29"/>
      <c r="AA6" s="30"/>
      <c r="AB6" s="31"/>
    </row>
    <row r="7" spans="1:28" s="3" customFormat="1" ht="24" customHeight="1" x14ac:dyDescent="0.25">
      <c r="B7" s="84">
        <f t="shared" ref="B7:B16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39</v>
      </c>
      <c r="I7" s="91">
        <v>1</v>
      </c>
      <c r="J7" s="92">
        <v>9421.5</v>
      </c>
      <c r="K7" s="93">
        <v>741</v>
      </c>
      <c r="L7" s="92">
        <v>15090</v>
      </c>
      <c r="M7" s="93">
        <v>1139</v>
      </c>
      <c r="N7" s="92">
        <v>22156</v>
      </c>
      <c r="O7" s="93">
        <v>1724</v>
      </c>
      <c r="P7" s="94">
        <f t="shared" ref="P7:P13" si="7">+J7+L7+N7</f>
        <v>46667.5</v>
      </c>
      <c r="Q7" s="95">
        <f t="shared" ref="Q7:Q13" si="8">K7+M7+O7</f>
        <v>3604</v>
      </c>
      <c r="R7" s="96">
        <f t="shared" ref="R7:R13" si="9">Q7/H7</f>
        <v>92.410256410256409</v>
      </c>
      <c r="S7" s="97">
        <f t="shared" ref="S7:S13" si="10">+P7/Q7</f>
        <v>12.948806881243064</v>
      </c>
      <c r="T7" s="98"/>
      <c r="U7" s="99"/>
      <c r="V7" s="100">
        <v>46667.5</v>
      </c>
      <c r="W7" s="101">
        <v>3604</v>
      </c>
      <c r="X7" s="102">
        <f t="shared" ref="X7:X13" si="11">V7/W7</f>
        <v>12.948806881243064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85</v>
      </c>
      <c r="D8" s="86">
        <v>41845</v>
      </c>
      <c r="E8" s="87" t="s">
        <v>17</v>
      </c>
      <c r="F8" s="88" t="s">
        <v>17</v>
      </c>
      <c r="G8" s="89">
        <v>23</v>
      </c>
      <c r="H8" s="90">
        <v>24</v>
      </c>
      <c r="I8" s="91">
        <v>5</v>
      </c>
      <c r="J8" s="92">
        <v>2740</v>
      </c>
      <c r="K8" s="93">
        <v>300</v>
      </c>
      <c r="L8" s="92">
        <v>3496</v>
      </c>
      <c r="M8" s="93">
        <v>377</v>
      </c>
      <c r="N8" s="92">
        <v>5105.5</v>
      </c>
      <c r="O8" s="93">
        <v>538</v>
      </c>
      <c r="P8" s="94">
        <f t="shared" si="7"/>
        <v>11341.5</v>
      </c>
      <c r="Q8" s="95">
        <f t="shared" si="8"/>
        <v>1215</v>
      </c>
      <c r="R8" s="96">
        <f t="shared" si="9"/>
        <v>50.625</v>
      </c>
      <c r="S8" s="97">
        <f t="shared" si="10"/>
        <v>9.3345679012345677</v>
      </c>
      <c r="T8" s="98">
        <v>10179.5</v>
      </c>
      <c r="U8" s="99">
        <f t="shared" ref="U8:U13" si="12">-(T8-P8)/T8</f>
        <v>0.11415098973426986</v>
      </c>
      <c r="V8" s="100">
        <v>211320.78</v>
      </c>
      <c r="W8" s="101">
        <v>22736</v>
      </c>
      <c r="X8" s="102">
        <f t="shared" si="11"/>
        <v>9.29454521463758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6</v>
      </c>
      <c r="J9" s="92">
        <v>771</v>
      </c>
      <c r="K9" s="93">
        <v>66</v>
      </c>
      <c r="L9" s="92">
        <v>1410</v>
      </c>
      <c r="M9" s="93">
        <v>132</v>
      </c>
      <c r="N9" s="92">
        <v>1665.5</v>
      </c>
      <c r="O9" s="93">
        <v>144</v>
      </c>
      <c r="P9" s="94">
        <f t="shared" si="7"/>
        <v>3846.5</v>
      </c>
      <c r="Q9" s="95">
        <f t="shared" si="8"/>
        <v>342</v>
      </c>
      <c r="R9" s="96">
        <f t="shared" si="9"/>
        <v>38</v>
      </c>
      <c r="S9" s="97">
        <f t="shared" si="10"/>
        <v>11.247076023391813</v>
      </c>
      <c r="T9" s="98">
        <v>4273.5</v>
      </c>
      <c r="U9" s="99">
        <f t="shared" si="12"/>
        <v>-9.9918099918099912E-2</v>
      </c>
      <c r="V9" s="100">
        <v>155115.23000000001</v>
      </c>
      <c r="W9" s="101">
        <v>12548</v>
      </c>
      <c r="X9" s="102">
        <f t="shared" si="11"/>
        <v>12.361749282754225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11</v>
      </c>
      <c r="I10" s="91">
        <v>14</v>
      </c>
      <c r="J10" s="92">
        <v>906</v>
      </c>
      <c r="K10" s="93">
        <v>105</v>
      </c>
      <c r="L10" s="92">
        <v>1213</v>
      </c>
      <c r="M10" s="93">
        <v>144</v>
      </c>
      <c r="N10" s="92">
        <v>1643</v>
      </c>
      <c r="O10" s="93">
        <v>191</v>
      </c>
      <c r="P10" s="94">
        <f t="shared" si="7"/>
        <v>3762</v>
      </c>
      <c r="Q10" s="95">
        <f t="shared" si="8"/>
        <v>440</v>
      </c>
      <c r="R10" s="96">
        <f t="shared" si="9"/>
        <v>40</v>
      </c>
      <c r="S10" s="97">
        <f t="shared" si="10"/>
        <v>8.5500000000000007</v>
      </c>
      <c r="T10" s="98">
        <v>4016.69</v>
      </c>
      <c r="U10" s="99">
        <f t="shared" si="12"/>
        <v>-6.3407930410362773E-2</v>
      </c>
      <c r="V10" s="100">
        <v>350584.93</v>
      </c>
      <c r="W10" s="101">
        <v>36889</v>
      </c>
      <c r="X10" s="102">
        <f t="shared" si="11"/>
        <v>9.5037797175309713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8</v>
      </c>
      <c r="I11" s="91">
        <v>20</v>
      </c>
      <c r="J11" s="92">
        <v>554</v>
      </c>
      <c r="K11" s="93">
        <v>78</v>
      </c>
      <c r="L11" s="92">
        <v>682</v>
      </c>
      <c r="M11" s="93">
        <v>93</v>
      </c>
      <c r="N11" s="92">
        <v>1196</v>
      </c>
      <c r="O11" s="93">
        <v>156</v>
      </c>
      <c r="P11" s="94">
        <f t="shared" si="7"/>
        <v>2432</v>
      </c>
      <c r="Q11" s="95">
        <f t="shared" si="8"/>
        <v>327</v>
      </c>
      <c r="R11" s="96">
        <f t="shared" si="9"/>
        <v>40.875</v>
      </c>
      <c r="S11" s="97">
        <f t="shared" si="10"/>
        <v>7.4373088685015292</v>
      </c>
      <c r="T11" s="98">
        <v>2222.5</v>
      </c>
      <c r="U11" s="99">
        <f t="shared" si="12"/>
        <v>9.426321709786277E-2</v>
      </c>
      <c r="V11" s="100">
        <v>476393.43</v>
      </c>
      <c r="W11" s="101">
        <v>51200</v>
      </c>
      <c r="X11" s="102">
        <f t="shared" si="11"/>
        <v>9.3045591796874998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11</v>
      </c>
      <c r="I12" s="91">
        <v>16</v>
      </c>
      <c r="J12" s="92">
        <v>557</v>
      </c>
      <c r="K12" s="93">
        <v>64</v>
      </c>
      <c r="L12" s="92">
        <v>620.42999999999995</v>
      </c>
      <c r="M12" s="93">
        <v>75</v>
      </c>
      <c r="N12" s="92">
        <v>1106.4000000000001</v>
      </c>
      <c r="O12" s="93">
        <v>125</v>
      </c>
      <c r="P12" s="94">
        <f t="shared" si="7"/>
        <v>2283.83</v>
      </c>
      <c r="Q12" s="95">
        <f t="shared" si="8"/>
        <v>264</v>
      </c>
      <c r="R12" s="96">
        <f t="shared" si="9"/>
        <v>24</v>
      </c>
      <c r="S12" s="97">
        <f t="shared" si="10"/>
        <v>8.6508712121212117</v>
      </c>
      <c r="T12" s="98">
        <v>1980</v>
      </c>
      <c r="U12" s="99">
        <f t="shared" si="12"/>
        <v>0.15344949494949492</v>
      </c>
      <c r="V12" s="100">
        <v>270799.49</v>
      </c>
      <c r="W12" s="101">
        <v>30360</v>
      </c>
      <c r="X12" s="102">
        <f t="shared" si="11"/>
        <v>8.9196142951251645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65</v>
      </c>
      <c r="D13" s="86">
        <v>41796</v>
      </c>
      <c r="E13" s="87" t="s">
        <v>17</v>
      </c>
      <c r="F13" s="88" t="s">
        <v>17</v>
      </c>
      <c r="G13" s="89">
        <v>22</v>
      </c>
      <c r="H13" s="90">
        <v>8</v>
      </c>
      <c r="I13" s="91">
        <v>12</v>
      </c>
      <c r="J13" s="92">
        <v>443</v>
      </c>
      <c r="K13" s="93">
        <v>50</v>
      </c>
      <c r="L13" s="92">
        <v>689</v>
      </c>
      <c r="M13" s="93">
        <v>83</v>
      </c>
      <c r="N13" s="92">
        <v>1101</v>
      </c>
      <c r="O13" s="93">
        <v>133</v>
      </c>
      <c r="P13" s="94">
        <f t="shared" si="7"/>
        <v>2233</v>
      </c>
      <c r="Q13" s="95">
        <f t="shared" si="8"/>
        <v>266</v>
      </c>
      <c r="R13" s="96">
        <f t="shared" si="9"/>
        <v>33.25</v>
      </c>
      <c r="S13" s="97">
        <f t="shared" si="10"/>
        <v>8.3947368421052637</v>
      </c>
      <c r="T13" s="98">
        <v>4458.5</v>
      </c>
      <c r="U13" s="99">
        <f t="shared" si="12"/>
        <v>-0.49915890994729167</v>
      </c>
      <c r="V13" s="100">
        <v>411119.26</v>
      </c>
      <c r="W13" s="101">
        <v>39268</v>
      </c>
      <c r="X13" s="102">
        <f t="shared" si="11"/>
        <v>10.469574717327086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79</v>
      </c>
      <c r="D14" s="86">
        <v>41831</v>
      </c>
      <c r="E14" s="87" t="s">
        <v>17</v>
      </c>
      <c r="F14" s="88" t="s">
        <v>78</v>
      </c>
      <c r="G14" s="89">
        <v>35</v>
      </c>
      <c r="H14" s="90">
        <v>12</v>
      </c>
      <c r="I14" s="91">
        <v>7</v>
      </c>
      <c r="J14" s="92">
        <v>490</v>
      </c>
      <c r="K14" s="93">
        <v>60</v>
      </c>
      <c r="L14" s="92">
        <v>857</v>
      </c>
      <c r="M14" s="93">
        <v>94</v>
      </c>
      <c r="N14" s="92">
        <v>778.5</v>
      </c>
      <c r="O14" s="93">
        <v>86</v>
      </c>
      <c r="P14" s="94">
        <f t="shared" ref="P14:P16" si="13">+J14+L14+N14</f>
        <v>2125.5</v>
      </c>
      <c r="Q14" s="95">
        <f t="shared" ref="Q14:Q16" si="14">K14+M14+O14</f>
        <v>240</v>
      </c>
      <c r="R14" s="96">
        <f t="shared" ref="R14:R16" si="15">Q14/H14</f>
        <v>20</v>
      </c>
      <c r="S14" s="97">
        <f t="shared" ref="S14:S16" si="16">+P14/Q14</f>
        <v>8.8562499999999993</v>
      </c>
      <c r="T14" s="98">
        <v>5661</v>
      </c>
      <c r="U14" s="99">
        <f t="shared" ref="U14:U16" si="17">-(T14-P14)/T14</f>
        <v>-0.62453630100688928</v>
      </c>
      <c r="V14" s="100">
        <v>461324.49</v>
      </c>
      <c r="W14" s="101">
        <v>43252</v>
      </c>
      <c r="X14" s="102">
        <f t="shared" ref="X14:X16" si="18">V14/W14</f>
        <v>10.665968972533062</v>
      </c>
      <c r="Y14" s="29"/>
      <c r="AA14" s="30"/>
      <c r="AB14" s="31"/>
    </row>
    <row r="15" spans="1:28" s="3" customFormat="1" ht="24" customHeight="1" x14ac:dyDescent="0.25">
      <c r="B15" s="84">
        <f t="shared" si="6"/>
        <v>10</v>
      </c>
      <c r="C15" s="85" t="s">
        <v>74</v>
      </c>
      <c r="D15" s="86">
        <v>41824</v>
      </c>
      <c r="E15" s="87" t="s">
        <v>17</v>
      </c>
      <c r="F15" s="88" t="s">
        <v>75</v>
      </c>
      <c r="G15" s="89">
        <v>32</v>
      </c>
      <c r="H15" s="90">
        <v>16</v>
      </c>
      <c r="I15" s="91">
        <v>8</v>
      </c>
      <c r="J15" s="92">
        <v>418</v>
      </c>
      <c r="K15" s="93">
        <v>67</v>
      </c>
      <c r="L15" s="92">
        <v>526</v>
      </c>
      <c r="M15" s="93">
        <v>78</v>
      </c>
      <c r="N15" s="92">
        <v>495</v>
      </c>
      <c r="O15" s="93">
        <v>82</v>
      </c>
      <c r="P15" s="94">
        <f>+J15+L15+N15</f>
        <v>1439</v>
      </c>
      <c r="Q15" s="95">
        <f>K15+M15+O15</f>
        <v>227</v>
      </c>
      <c r="R15" s="96">
        <f>Q15/H15</f>
        <v>14.1875</v>
      </c>
      <c r="S15" s="97">
        <f>+P15/Q15</f>
        <v>6.3392070484581495</v>
      </c>
      <c r="T15" s="98">
        <v>2136</v>
      </c>
      <c r="U15" s="99">
        <f>-(T15-P15)/T15</f>
        <v>-0.32631086142322097</v>
      </c>
      <c r="V15" s="100">
        <v>74452.289999999994</v>
      </c>
      <c r="W15" s="101">
        <v>8018</v>
      </c>
      <c r="X15" s="102">
        <f>V15/W15</f>
        <v>9.285643552007981</v>
      </c>
      <c r="Y15" s="29"/>
      <c r="AA15" s="30"/>
      <c r="AB15" s="31"/>
    </row>
    <row r="16" spans="1:28" s="3" customFormat="1" ht="24" customHeight="1" thickBot="1" x14ac:dyDescent="0.3">
      <c r="B16" s="103">
        <f t="shared" si="6"/>
        <v>11</v>
      </c>
      <c r="C16" s="36" t="s">
        <v>38</v>
      </c>
      <c r="D16" s="37">
        <v>41726</v>
      </c>
      <c r="E16" s="38" t="s">
        <v>17</v>
      </c>
      <c r="F16" s="39" t="s">
        <v>17</v>
      </c>
      <c r="G16" s="40">
        <v>39</v>
      </c>
      <c r="H16" s="18">
        <v>4</v>
      </c>
      <c r="I16" s="19">
        <v>22</v>
      </c>
      <c r="J16" s="20">
        <v>287</v>
      </c>
      <c r="K16" s="21">
        <v>33</v>
      </c>
      <c r="L16" s="20">
        <v>173</v>
      </c>
      <c r="M16" s="21">
        <v>19</v>
      </c>
      <c r="N16" s="20">
        <v>389</v>
      </c>
      <c r="O16" s="21">
        <v>44</v>
      </c>
      <c r="P16" s="41">
        <f t="shared" si="13"/>
        <v>849</v>
      </c>
      <c r="Q16" s="42">
        <f t="shared" si="14"/>
        <v>96</v>
      </c>
      <c r="R16" s="43">
        <f t="shared" si="15"/>
        <v>24</v>
      </c>
      <c r="S16" s="44">
        <f t="shared" si="16"/>
        <v>8.84375</v>
      </c>
      <c r="T16" s="22">
        <v>674</v>
      </c>
      <c r="U16" s="45">
        <f t="shared" si="17"/>
        <v>0.25964391691394662</v>
      </c>
      <c r="V16" s="26">
        <v>368977.69</v>
      </c>
      <c r="W16" s="27">
        <v>34727</v>
      </c>
      <c r="X16" s="46">
        <f t="shared" si="18"/>
        <v>10.625095458864861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91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6" si="0">B5+1</f>
        <v>1</v>
      </c>
      <c r="C6" s="66" t="s">
        <v>93</v>
      </c>
      <c r="D6" s="67">
        <v>41866</v>
      </c>
      <c r="E6" s="68" t="s">
        <v>17</v>
      </c>
      <c r="F6" s="69" t="s">
        <v>18</v>
      </c>
      <c r="G6" s="70">
        <v>31</v>
      </c>
      <c r="H6" s="71">
        <v>51</v>
      </c>
      <c r="I6" s="72">
        <v>1</v>
      </c>
      <c r="J6" s="73">
        <v>20524</v>
      </c>
      <c r="K6" s="74">
        <v>1903</v>
      </c>
      <c r="L6" s="73">
        <v>27779.5</v>
      </c>
      <c r="M6" s="74">
        <v>2432</v>
      </c>
      <c r="N6" s="73">
        <v>33962</v>
      </c>
      <c r="O6" s="74">
        <v>3010</v>
      </c>
      <c r="P6" s="75">
        <f t="shared" ref="P6" si="1">+J6+L6+N6</f>
        <v>82265.5</v>
      </c>
      <c r="Q6" s="76">
        <f t="shared" ref="Q6" si="2">K6+M6+O6</f>
        <v>7345</v>
      </c>
      <c r="R6" s="77">
        <f t="shared" ref="R6" si="3">Q6/H6</f>
        <v>144.01960784313727</v>
      </c>
      <c r="S6" s="78">
        <f t="shared" ref="S6" si="4">+P6/Q6</f>
        <v>11.200204220558202</v>
      </c>
      <c r="T6" s="79"/>
      <c r="U6" s="80" t="e">
        <f t="shared" ref="U6" si="5">-(T6-P6)/T6</f>
        <v>#DIV/0!</v>
      </c>
      <c r="V6" s="81">
        <v>82265.5</v>
      </c>
      <c r="W6" s="82">
        <v>7345</v>
      </c>
      <c r="X6" s="83">
        <f t="shared" ref="X6" si="6">V6/W6</f>
        <v>11.200204220558202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20</v>
      </c>
      <c r="I7" s="91">
        <v>4</v>
      </c>
      <c r="J7" s="92">
        <v>2517.5</v>
      </c>
      <c r="K7" s="93">
        <v>269</v>
      </c>
      <c r="L7" s="92">
        <v>3329</v>
      </c>
      <c r="M7" s="93">
        <v>346</v>
      </c>
      <c r="N7" s="92">
        <v>4333</v>
      </c>
      <c r="O7" s="93">
        <v>450</v>
      </c>
      <c r="P7" s="94">
        <f>+J7+L7+N7</f>
        <v>10179.5</v>
      </c>
      <c r="Q7" s="95">
        <f>K7+M7+O7</f>
        <v>1065</v>
      </c>
      <c r="R7" s="96">
        <f>Q7/H7</f>
        <v>53.25</v>
      </c>
      <c r="S7" s="97">
        <f>+P7/Q7</f>
        <v>9.5582159624413148</v>
      </c>
      <c r="T7" s="98">
        <v>20001</v>
      </c>
      <c r="U7" s="99">
        <f>-(T7-P7)/T7</f>
        <v>-0.49105044747762611</v>
      </c>
      <c r="V7" s="100">
        <v>189721.78</v>
      </c>
      <c r="W7" s="101">
        <v>20292</v>
      </c>
      <c r="X7" s="102">
        <f>V7/W7</f>
        <v>9.3495850581509963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11</v>
      </c>
      <c r="I8" s="91">
        <v>6</v>
      </c>
      <c r="J8" s="92">
        <v>1354.5</v>
      </c>
      <c r="K8" s="93">
        <v>115</v>
      </c>
      <c r="L8" s="92">
        <v>2030.5</v>
      </c>
      <c r="M8" s="93">
        <v>171</v>
      </c>
      <c r="N8" s="92">
        <v>2276</v>
      </c>
      <c r="O8" s="93">
        <v>183</v>
      </c>
      <c r="P8" s="94">
        <f t="shared" ref="P8:P15" si="7">+J8+L8+N8</f>
        <v>5661</v>
      </c>
      <c r="Q8" s="95">
        <f t="shared" ref="Q8:Q15" si="8">K8+M8+O8</f>
        <v>469</v>
      </c>
      <c r="R8" s="96">
        <f t="shared" ref="R8:R15" si="9">Q8/H8</f>
        <v>42.636363636363633</v>
      </c>
      <c r="S8" s="97">
        <f t="shared" ref="S8:S15" si="10">+P8/Q8</f>
        <v>12.070362473347547</v>
      </c>
      <c r="T8" s="98">
        <v>12795.5</v>
      </c>
      <c r="U8" s="99">
        <f t="shared" ref="U8:U15" si="11">-(T8-P8)/T8</f>
        <v>-0.55757883630964011</v>
      </c>
      <c r="V8" s="100">
        <v>454186.99</v>
      </c>
      <c r="W8" s="101">
        <v>42523</v>
      </c>
      <c r="X8" s="102">
        <f t="shared" ref="X8:X15" si="12">V8/W8</f>
        <v>10.680972414928391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8</v>
      </c>
      <c r="I9" s="91">
        <v>11</v>
      </c>
      <c r="J9" s="92">
        <v>1061.5</v>
      </c>
      <c r="K9" s="93">
        <v>105</v>
      </c>
      <c r="L9" s="92">
        <v>1601</v>
      </c>
      <c r="M9" s="93">
        <v>164</v>
      </c>
      <c r="N9" s="92">
        <v>1796</v>
      </c>
      <c r="O9" s="93">
        <v>178</v>
      </c>
      <c r="P9" s="94">
        <f>+J9+L9+N9</f>
        <v>4458.5</v>
      </c>
      <c r="Q9" s="95">
        <f>K9+M9+O9</f>
        <v>447</v>
      </c>
      <c r="R9" s="96">
        <f>Q9/H9</f>
        <v>55.875</v>
      </c>
      <c r="S9" s="97">
        <f>+P9/Q9</f>
        <v>9.9742729306487696</v>
      </c>
      <c r="T9" s="98">
        <v>5035</v>
      </c>
      <c r="U9" s="99">
        <f>-(T9-P9)/T9</f>
        <v>-0.11449851042701092</v>
      </c>
      <c r="V9" s="100">
        <v>404565.76000000001</v>
      </c>
      <c r="W9" s="101">
        <v>38549</v>
      </c>
      <c r="X9" s="102">
        <f>V9/W9</f>
        <v>10.494844483644194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8</v>
      </c>
      <c r="I10" s="91">
        <v>5</v>
      </c>
      <c r="J10" s="92">
        <v>1067</v>
      </c>
      <c r="K10" s="93">
        <v>95</v>
      </c>
      <c r="L10" s="92">
        <v>1502</v>
      </c>
      <c r="M10" s="93">
        <v>137</v>
      </c>
      <c r="N10" s="92">
        <v>1704.5</v>
      </c>
      <c r="O10" s="93">
        <v>142</v>
      </c>
      <c r="P10" s="94">
        <f t="shared" si="7"/>
        <v>4273.5</v>
      </c>
      <c r="Q10" s="95">
        <f t="shared" si="8"/>
        <v>374</v>
      </c>
      <c r="R10" s="96">
        <f t="shared" si="9"/>
        <v>46.75</v>
      </c>
      <c r="S10" s="97">
        <f t="shared" si="10"/>
        <v>11.426470588235293</v>
      </c>
      <c r="T10" s="98">
        <v>5072</v>
      </c>
      <c r="U10" s="99">
        <f t="shared" si="11"/>
        <v>-0.15743296529968454</v>
      </c>
      <c r="V10" s="100">
        <v>143807.73000000001</v>
      </c>
      <c r="W10" s="101">
        <v>11093</v>
      </c>
      <c r="X10" s="102">
        <f t="shared" si="12"/>
        <v>12.963826737582259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13</v>
      </c>
      <c r="J11" s="92">
        <v>995.91</v>
      </c>
      <c r="K11" s="93">
        <v>120</v>
      </c>
      <c r="L11" s="92">
        <v>1355.93</v>
      </c>
      <c r="M11" s="93">
        <v>146</v>
      </c>
      <c r="N11" s="92">
        <v>1664.85</v>
      </c>
      <c r="O11" s="93">
        <v>181</v>
      </c>
      <c r="P11" s="94">
        <f>+J11+L11+N11</f>
        <v>4016.69</v>
      </c>
      <c r="Q11" s="95">
        <f>K11+M11+O11</f>
        <v>447</v>
      </c>
      <c r="R11" s="96">
        <f>Q11/H11</f>
        <v>40.636363636363633</v>
      </c>
      <c r="S11" s="97">
        <f>+P11/Q11</f>
        <v>8.9858836689038029</v>
      </c>
      <c r="T11" s="98">
        <v>3890.74</v>
      </c>
      <c r="U11" s="99">
        <f>-(T11-P11)/T11</f>
        <v>3.2371733911800912E-2</v>
      </c>
      <c r="V11" s="100">
        <v>342353.56</v>
      </c>
      <c r="W11" s="101">
        <v>35907</v>
      </c>
      <c r="X11" s="102">
        <f>V11/W11</f>
        <v>9.5344517782048062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8</v>
      </c>
      <c r="I12" s="91">
        <v>19</v>
      </c>
      <c r="J12" s="92">
        <v>589.5</v>
      </c>
      <c r="K12" s="93">
        <v>80</v>
      </c>
      <c r="L12" s="92">
        <v>692</v>
      </c>
      <c r="M12" s="93">
        <v>96</v>
      </c>
      <c r="N12" s="92">
        <v>941</v>
      </c>
      <c r="O12" s="93">
        <v>122</v>
      </c>
      <c r="P12" s="94">
        <f>+J12+L12+N12</f>
        <v>2222.5</v>
      </c>
      <c r="Q12" s="95">
        <f>K12+M12+O12</f>
        <v>298</v>
      </c>
      <c r="R12" s="96">
        <f>Q12/H12</f>
        <v>37.25</v>
      </c>
      <c r="S12" s="97">
        <f>+P12/Q12</f>
        <v>7.4580536912751674</v>
      </c>
      <c r="T12" s="98">
        <v>2808.5</v>
      </c>
      <c r="U12" s="99">
        <f>-(T12-P12)/T12</f>
        <v>-0.20865230550115721</v>
      </c>
      <c r="V12" s="100">
        <v>471434.93</v>
      </c>
      <c r="W12" s="101">
        <v>50521</v>
      </c>
      <c r="X12" s="102">
        <f>V12/W12</f>
        <v>9.3314647374359172</v>
      </c>
      <c r="Y12" s="29"/>
      <c r="AA12" s="30"/>
      <c r="AB12" s="31"/>
    </row>
    <row r="13" spans="1:28" s="3" customFormat="1" ht="24" customHeight="1" x14ac:dyDescent="0.25">
      <c r="B13" s="84">
        <f t="shared" si="0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7</v>
      </c>
      <c r="J13" s="92">
        <v>624</v>
      </c>
      <c r="K13" s="93">
        <v>83</v>
      </c>
      <c r="L13" s="92">
        <v>786</v>
      </c>
      <c r="M13" s="93">
        <v>99</v>
      </c>
      <c r="N13" s="92">
        <v>726</v>
      </c>
      <c r="O13" s="93">
        <v>92</v>
      </c>
      <c r="P13" s="94">
        <f>+J13+L13+N13</f>
        <v>2136</v>
      </c>
      <c r="Q13" s="95">
        <f>K13+M13+O13</f>
        <v>274</v>
      </c>
      <c r="R13" s="96">
        <f>Q13/H13</f>
        <v>15.222222222222221</v>
      </c>
      <c r="S13" s="97">
        <f>+P13/Q13</f>
        <v>7.7956204379562042</v>
      </c>
      <c r="T13" s="98">
        <v>2933</v>
      </c>
      <c r="U13" s="99">
        <f>-(T13-P13)/T13</f>
        <v>-0.27173542448005455</v>
      </c>
      <c r="V13" s="100">
        <v>70794.289999999994</v>
      </c>
      <c r="W13" s="101">
        <v>7469</v>
      </c>
      <c r="X13" s="102">
        <f>V13/W13</f>
        <v>9.4784161199625103</v>
      </c>
      <c r="Y13" s="29"/>
      <c r="AA13" s="30"/>
      <c r="AB13" s="31"/>
    </row>
    <row r="14" spans="1:28" s="3" customFormat="1" ht="24" customHeight="1" x14ac:dyDescent="0.25">
      <c r="B14" s="84">
        <f t="shared" si="0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14</v>
      </c>
      <c r="I14" s="91">
        <v>15</v>
      </c>
      <c r="J14" s="92">
        <v>461</v>
      </c>
      <c r="K14" s="93">
        <v>57</v>
      </c>
      <c r="L14" s="92">
        <v>647.5</v>
      </c>
      <c r="M14" s="93">
        <v>80</v>
      </c>
      <c r="N14" s="92">
        <v>871.5</v>
      </c>
      <c r="O14" s="93">
        <v>110</v>
      </c>
      <c r="P14" s="94">
        <f>+J14+L14+N14</f>
        <v>1980</v>
      </c>
      <c r="Q14" s="95">
        <f>K14+M14+O14</f>
        <v>247</v>
      </c>
      <c r="R14" s="96">
        <f>Q14/H14</f>
        <v>17.642857142857142</v>
      </c>
      <c r="S14" s="97">
        <f>+P14/Q14</f>
        <v>8.0161943319838063</v>
      </c>
      <c r="T14" s="98">
        <v>2558</v>
      </c>
      <c r="U14" s="99">
        <f>-(T14-P14)/T14</f>
        <v>-0.22595777951524629</v>
      </c>
      <c r="V14" s="100">
        <v>266042.93</v>
      </c>
      <c r="W14" s="101">
        <v>29733</v>
      </c>
      <c r="X14" s="102">
        <f>V14/W14</f>
        <v>8.9477324857901994</v>
      </c>
      <c r="Y14" s="29"/>
      <c r="AA14" s="30"/>
      <c r="AB14" s="31"/>
    </row>
    <row r="15" spans="1:28" s="3" customFormat="1" ht="24" customHeight="1" x14ac:dyDescent="0.25">
      <c r="B15" s="84">
        <f t="shared" si="0"/>
        <v>10</v>
      </c>
      <c r="C15" s="85" t="s">
        <v>38</v>
      </c>
      <c r="D15" s="86">
        <v>41726</v>
      </c>
      <c r="E15" s="87" t="s">
        <v>17</v>
      </c>
      <c r="F15" s="88" t="s">
        <v>17</v>
      </c>
      <c r="G15" s="89">
        <v>39</v>
      </c>
      <c r="H15" s="90">
        <v>5</v>
      </c>
      <c r="I15" s="91">
        <v>21</v>
      </c>
      <c r="J15" s="92">
        <v>189</v>
      </c>
      <c r="K15" s="93">
        <v>20</v>
      </c>
      <c r="L15" s="92">
        <v>174</v>
      </c>
      <c r="M15" s="93">
        <v>20</v>
      </c>
      <c r="N15" s="92">
        <v>311</v>
      </c>
      <c r="O15" s="93">
        <v>37</v>
      </c>
      <c r="P15" s="94">
        <f t="shared" si="7"/>
        <v>674</v>
      </c>
      <c r="Q15" s="95">
        <f t="shared" si="8"/>
        <v>77</v>
      </c>
      <c r="R15" s="96">
        <f t="shared" si="9"/>
        <v>15.4</v>
      </c>
      <c r="S15" s="97">
        <f t="shared" si="10"/>
        <v>8.7532467532467528</v>
      </c>
      <c r="T15" s="98">
        <v>612</v>
      </c>
      <c r="U15" s="99">
        <f t="shared" si="11"/>
        <v>0.10130718954248366</v>
      </c>
      <c r="V15" s="100">
        <v>367485.94</v>
      </c>
      <c r="W15" s="101">
        <v>34559</v>
      </c>
      <c r="X15" s="102">
        <f t="shared" si="12"/>
        <v>10.633581411499176</v>
      </c>
      <c r="Y15" s="29"/>
      <c r="AA15" s="30"/>
      <c r="AB15" s="31"/>
    </row>
    <row r="16" spans="1:28" s="3" customFormat="1" ht="24" customHeight="1" thickBot="1" x14ac:dyDescent="0.3">
      <c r="B16" s="103">
        <f t="shared" si="0"/>
        <v>11</v>
      </c>
      <c r="C16" s="36" t="s">
        <v>88</v>
      </c>
      <c r="D16" s="37">
        <v>41852</v>
      </c>
      <c r="E16" s="38" t="s">
        <v>17</v>
      </c>
      <c r="F16" s="39" t="s">
        <v>18</v>
      </c>
      <c r="G16" s="40">
        <v>9</v>
      </c>
      <c r="H16" s="18">
        <v>1</v>
      </c>
      <c r="I16" s="19">
        <v>3</v>
      </c>
      <c r="J16" s="20">
        <v>80</v>
      </c>
      <c r="K16" s="21">
        <v>8</v>
      </c>
      <c r="L16" s="20">
        <v>276</v>
      </c>
      <c r="M16" s="21">
        <v>23</v>
      </c>
      <c r="N16" s="20">
        <v>24</v>
      </c>
      <c r="O16" s="21">
        <v>2</v>
      </c>
      <c r="P16" s="41">
        <f t="shared" ref="P16" si="13">+J16+L16+N16</f>
        <v>380</v>
      </c>
      <c r="Q16" s="42">
        <f t="shared" ref="Q16" si="14">K16+M16+O16</f>
        <v>33</v>
      </c>
      <c r="R16" s="43">
        <f t="shared" ref="R16" si="15">Q16/H16</f>
        <v>33</v>
      </c>
      <c r="S16" s="44">
        <f t="shared" ref="S16" si="16">+P16/Q16</f>
        <v>11.515151515151516</v>
      </c>
      <c r="T16" s="22">
        <v>20191.5</v>
      </c>
      <c r="U16" s="45">
        <f t="shared" ref="U16" si="17">-(T16-P16)/T16</f>
        <v>-0.98118019958893599</v>
      </c>
      <c r="V16" s="26">
        <v>134621.4</v>
      </c>
      <c r="W16" s="27">
        <v>9406</v>
      </c>
      <c r="X16" s="46">
        <f t="shared" ref="X16" si="18">V16/W16</f>
        <v>14.31229002764193</v>
      </c>
      <c r="Y16" s="29"/>
      <c r="AA16" s="30"/>
      <c r="AB1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90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26</v>
      </c>
      <c r="I6" s="72">
        <v>2</v>
      </c>
      <c r="J6" s="73">
        <v>6268</v>
      </c>
      <c r="K6" s="74">
        <v>450</v>
      </c>
      <c r="L6" s="73">
        <v>9115.5</v>
      </c>
      <c r="M6" s="74">
        <v>607</v>
      </c>
      <c r="N6" s="73">
        <v>4808</v>
      </c>
      <c r="O6" s="74">
        <v>341</v>
      </c>
      <c r="P6" s="75">
        <f t="shared" ref="P6" si="0">+J6+L6+N6</f>
        <v>20191.5</v>
      </c>
      <c r="Q6" s="76">
        <f t="shared" ref="Q6" si="1">K6+M6+O6</f>
        <v>1398</v>
      </c>
      <c r="R6" s="77">
        <f t="shared" ref="R6" si="2">Q6/H6</f>
        <v>53.769230769230766</v>
      </c>
      <c r="S6" s="78">
        <f t="shared" ref="S6" si="3">+P6/Q6</f>
        <v>14.443133047210301</v>
      </c>
      <c r="T6" s="79">
        <v>49903.8</v>
      </c>
      <c r="U6" s="80">
        <f t="shared" ref="U6" si="4">-(T6-P6)/T6</f>
        <v>-0.59539153331008865</v>
      </c>
      <c r="V6" s="81">
        <v>112921.1</v>
      </c>
      <c r="W6" s="82">
        <v>7645</v>
      </c>
      <c r="X6" s="83">
        <f t="shared" ref="X6" si="5">V6/W6</f>
        <v>14.770582079790714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31</v>
      </c>
      <c r="I7" s="91">
        <v>3</v>
      </c>
      <c r="J7" s="92">
        <v>5692</v>
      </c>
      <c r="K7" s="93">
        <v>594</v>
      </c>
      <c r="L7" s="92">
        <v>7553.5</v>
      </c>
      <c r="M7" s="93">
        <v>751</v>
      </c>
      <c r="N7" s="92">
        <v>6755.5</v>
      </c>
      <c r="O7" s="93">
        <v>661</v>
      </c>
      <c r="P7" s="94">
        <f>+J7+L7+N7</f>
        <v>20001</v>
      </c>
      <c r="Q7" s="95">
        <f>K7+M7+O7</f>
        <v>2006</v>
      </c>
      <c r="R7" s="96">
        <f>Q7/H7</f>
        <v>64.709677419354833</v>
      </c>
      <c r="S7" s="97">
        <f>+P7/Q7</f>
        <v>9.9705882352941178</v>
      </c>
      <c r="T7" s="98">
        <v>33235.5</v>
      </c>
      <c r="U7" s="99">
        <f>-(T7-P7)/T7</f>
        <v>-0.39820372794150832</v>
      </c>
      <c r="V7" s="100">
        <v>159107.29</v>
      </c>
      <c r="W7" s="101">
        <v>16428</v>
      </c>
      <c r="X7" s="102">
        <f>V7/W7</f>
        <v>9.6851284392500609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17</v>
      </c>
      <c r="I8" s="91">
        <v>5</v>
      </c>
      <c r="J8" s="92">
        <v>4638.5</v>
      </c>
      <c r="K8" s="93">
        <v>342</v>
      </c>
      <c r="L8" s="92">
        <v>7232</v>
      </c>
      <c r="M8" s="93">
        <v>522</v>
      </c>
      <c r="N8" s="92">
        <v>925</v>
      </c>
      <c r="O8" s="93">
        <v>90</v>
      </c>
      <c r="P8" s="94">
        <f t="shared" ref="P8:P15" si="7">+J8+L8+N8</f>
        <v>12795.5</v>
      </c>
      <c r="Q8" s="95">
        <f t="shared" ref="Q8:Q15" si="8">K8+M8+O8</f>
        <v>954</v>
      </c>
      <c r="R8" s="96">
        <f t="shared" ref="R8:R15" si="9">Q8/H8</f>
        <v>56.117647058823529</v>
      </c>
      <c r="S8" s="97">
        <f t="shared" ref="S8:S15" si="10">+P8/Q8</f>
        <v>13.412473794549266</v>
      </c>
      <c r="T8" s="98">
        <v>21666</v>
      </c>
      <c r="U8" s="99">
        <f t="shared" ref="U8:U15" si="11">-(T8-P8)/T8</f>
        <v>-0.40942028985507245</v>
      </c>
      <c r="V8" s="100">
        <v>436467.04</v>
      </c>
      <c r="W8" s="101">
        <v>40961</v>
      </c>
      <c r="X8" s="102">
        <f t="shared" ref="X8:X15" si="12">V8/W8</f>
        <v>10.655673445472521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8</v>
      </c>
      <c r="I9" s="91">
        <v>4</v>
      </c>
      <c r="J9" s="92">
        <v>1554</v>
      </c>
      <c r="K9" s="93">
        <v>125</v>
      </c>
      <c r="L9" s="92">
        <v>1935.5</v>
      </c>
      <c r="M9" s="93">
        <v>166</v>
      </c>
      <c r="N9" s="92">
        <v>1582.5</v>
      </c>
      <c r="O9" s="93">
        <v>132</v>
      </c>
      <c r="P9" s="94">
        <f t="shared" si="7"/>
        <v>5072</v>
      </c>
      <c r="Q9" s="95">
        <f t="shared" si="8"/>
        <v>423</v>
      </c>
      <c r="R9" s="96">
        <f t="shared" si="9"/>
        <v>52.875</v>
      </c>
      <c r="S9" s="97">
        <f t="shared" si="10"/>
        <v>11.990543735224586</v>
      </c>
      <c r="T9" s="98">
        <v>7753</v>
      </c>
      <c r="U9" s="99">
        <f t="shared" si="11"/>
        <v>-0.34580162517735069</v>
      </c>
      <c r="V9" s="100">
        <v>134693.10999999999</v>
      </c>
      <c r="W9" s="101">
        <v>10243</v>
      </c>
      <c r="X9" s="102">
        <f t="shared" si="12"/>
        <v>13.149771551303328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8</v>
      </c>
      <c r="I10" s="91">
        <v>10</v>
      </c>
      <c r="J10" s="92">
        <v>878</v>
      </c>
      <c r="K10" s="93">
        <v>87</v>
      </c>
      <c r="L10" s="92">
        <v>1933</v>
      </c>
      <c r="M10" s="93">
        <v>204</v>
      </c>
      <c r="N10" s="92">
        <v>2224</v>
      </c>
      <c r="O10" s="93">
        <v>218</v>
      </c>
      <c r="P10" s="94">
        <f>+J10+L10+N10</f>
        <v>5035</v>
      </c>
      <c r="Q10" s="95">
        <f>K10+M10+O10</f>
        <v>509</v>
      </c>
      <c r="R10" s="96">
        <f>Q10/H10</f>
        <v>63.625</v>
      </c>
      <c r="S10" s="97">
        <f>+P10/Q10</f>
        <v>9.8919449901768175</v>
      </c>
      <c r="T10" s="98">
        <v>5658</v>
      </c>
      <c r="U10" s="99">
        <f>-(T10-P10)/T10</f>
        <v>-0.11010957935666313</v>
      </c>
      <c r="V10" s="100">
        <v>395838.26</v>
      </c>
      <c r="W10" s="101">
        <v>37612</v>
      </c>
      <c r="X10" s="102">
        <f>V10/W10</f>
        <v>10.524254493246836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60</v>
      </c>
      <c r="D11" s="86">
        <v>41782</v>
      </c>
      <c r="E11" s="87" t="s">
        <v>17</v>
      </c>
      <c r="F11" s="88" t="s">
        <v>17</v>
      </c>
      <c r="G11" s="89">
        <v>30</v>
      </c>
      <c r="H11" s="90">
        <v>11</v>
      </c>
      <c r="I11" s="91">
        <v>12</v>
      </c>
      <c r="J11" s="92">
        <v>1139</v>
      </c>
      <c r="K11" s="93">
        <v>135</v>
      </c>
      <c r="L11" s="92">
        <v>1156.9100000000001</v>
      </c>
      <c r="M11" s="93">
        <v>126</v>
      </c>
      <c r="N11" s="92">
        <v>1594.83</v>
      </c>
      <c r="O11" s="93">
        <v>185</v>
      </c>
      <c r="P11" s="94">
        <f>+J11+L11+N11</f>
        <v>3890.74</v>
      </c>
      <c r="Q11" s="95">
        <f>K11+M11+O11</f>
        <v>446</v>
      </c>
      <c r="R11" s="96">
        <f>Q11/H11</f>
        <v>40.545454545454547</v>
      </c>
      <c r="S11" s="97">
        <f>+P11/Q11</f>
        <v>8.7236322869955156</v>
      </c>
      <c r="T11" s="98">
        <v>6109</v>
      </c>
      <c r="U11" s="99">
        <f>-(T11-P11)/T11</f>
        <v>-0.3631134391880832</v>
      </c>
      <c r="V11" s="100">
        <v>334779.51</v>
      </c>
      <c r="W11" s="101">
        <v>35026</v>
      </c>
      <c r="X11" s="102">
        <f>V11/W11</f>
        <v>9.558028607320276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74</v>
      </c>
      <c r="D12" s="86">
        <v>41824</v>
      </c>
      <c r="E12" s="87" t="s">
        <v>17</v>
      </c>
      <c r="F12" s="88" t="s">
        <v>75</v>
      </c>
      <c r="G12" s="89">
        <v>32</v>
      </c>
      <c r="H12" s="90">
        <v>18</v>
      </c>
      <c r="I12" s="91">
        <v>6</v>
      </c>
      <c r="J12" s="92">
        <v>798</v>
      </c>
      <c r="K12" s="93">
        <v>90</v>
      </c>
      <c r="L12" s="92">
        <v>830</v>
      </c>
      <c r="M12" s="93">
        <v>96</v>
      </c>
      <c r="N12" s="92">
        <v>1305</v>
      </c>
      <c r="O12" s="93">
        <v>147</v>
      </c>
      <c r="P12" s="94">
        <f>+J12+L12+N12</f>
        <v>2933</v>
      </c>
      <c r="Q12" s="95">
        <f>K12+M12+O12</f>
        <v>333</v>
      </c>
      <c r="R12" s="96">
        <f>Q12/H12</f>
        <v>18.5</v>
      </c>
      <c r="S12" s="97">
        <f>+P12/Q12</f>
        <v>8.8078078078078086</v>
      </c>
      <c r="T12" s="98">
        <v>2249.86</v>
      </c>
      <c r="U12" s="99">
        <f>-(T12-P12)/T12</f>
        <v>0.30363667072617845</v>
      </c>
      <c r="V12" s="100">
        <v>65850.289999999994</v>
      </c>
      <c r="W12" s="101">
        <v>6828</v>
      </c>
      <c r="X12" s="102">
        <f>V12/W12</f>
        <v>9.6441549502050368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43</v>
      </c>
      <c r="D13" s="86">
        <v>41740</v>
      </c>
      <c r="E13" s="87" t="s">
        <v>17</v>
      </c>
      <c r="F13" s="88" t="s">
        <v>17</v>
      </c>
      <c r="G13" s="89">
        <v>26</v>
      </c>
      <c r="H13" s="90">
        <v>7</v>
      </c>
      <c r="I13" s="91">
        <v>18</v>
      </c>
      <c r="J13" s="92">
        <v>595.5</v>
      </c>
      <c r="K13" s="93">
        <v>71</v>
      </c>
      <c r="L13" s="92">
        <v>924</v>
      </c>
      <c r="M13" s="93">
        <v>118</v>
      </c>
      <c r="N13" s="92">
        <v>1289</v>
      </c>
      <c r="O13" s="93">
        <v>162</v>
      </c>
      <c r="P13" s="94">
        <f>+J13+L13+N13</f>
        <v>2808.5</v>
      </c>
      <c r="Q13" s="95">
        <f>K13+M13+O13</f>
        <v>351</v>
      </c>
      <c r="R13" s="96">
        <f>Q13/H13</f>
        <v>50.142857142857146</v>
      </c>
      <c r="S13" s="97">
        <f>+P13/Q13</f>
        <v>8.001424501424502</v>
      </c>
      <c r="T13" s="98">
        <v>4368</v>
      </c>
      <c r="U13" s="99">
        <f>-(T13-P13)/T13</f>
        <v>-0.35702838827838829</v>
      </c>
      <c r="V13" s="100">
        <v>466622.43</v>
      </c>
      <c r="W13" s="101">
        <v>49854</v>
      </c>
      <c r="X13" s="102">
        <f>V13/W13</f>
        <v>9.3597791551329887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54</v>
      </c>
      <c r="D14" s="86">
        <v>41768</v>
      </c>
      <c r="E14" s="87" t="s">
        <v>17</v>
      </c>
      <c r="F14" s="88" t="s">
        <v>17</v>
      </c>
      <c r="G14" s="89">
        <v>22</v>
      </c>
      <c r="H14" s="90">
        <v>13</v>
      </c>
      <c r="I14" s="91">
        <v>14</v>
      </c>
      <c r="J14" s="92">
        <v>834</v>
      </c>
      <c r="K14" s="93">
        <v>95</v>
      </c>
      <c r="L14" s="92">
        <v>947</v>
      </c>
      <c r="M14" s="93">
        <v>112</v>
      </c>
      <c r="N14" s="92">
        <v>777</v>
      </c>
      <c r="O14" s="93">
        <v>93</v>
      </c>
      <c r="P14" s="94">
        <f>+J14+L14+N14</f>
        <v>2558</v>
      </c>
      <c r="Q14" s="95">
        <f>K14+M14+O14</f>
        <v>300</v>
      </c>
      <c r="R14" s="96">
        <f>Q14/H14</f>
        <v>23.076923076923077</v>
      </c>
      <c r="S14" s="97">
        <f>+P14/Q14</f>
        <v>8.5266666666666673</v>
      </c>
      <c r="T14" s="98">
        <v>2835</v>
      </c>
      <c r="U14" s="99">
        <f>-(T14-P14)/T14</f>
        <v>-9.7707231040564377E-2</v>
      </c>
      <c r="V14" s="100">
        <v>261322.55</v>
      </c>
      <c r="W14" s="101">
        <v>29114</v>
      </c>
      <c r="X14" s="102">
        <f>V14/W14</f>
        <v>8.9758380847702135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5</v>
      </c>
      <c r="I15" s="19">
        <v>20</v>
      </c>
      <c r="J15" s="20">
        <v>112</v>
      </c>
      <c r="K15" s="21">
        <v>13</v>
      </c>
      <c r="L15" s="20">
        <v>172</v>
      </c>
      <c r="M15" s="21">
        <v>19</v>
      </c>
      <c r="N15" s="20">
        <v>328</v>
      </c>
      <c r="O15" s="21">
        <v>39</v>
      </c>
      <c r="P15" s="41">
        <f t="shared" si="7"/>
        <v>612</v>
      </c>
      <c r="Q15" s="42">
        <f t="shared" si="8"/>
        <v>71</v>
      </c>
      <c r="R15" s="43">
        <f t="shared" si="9"/>
        <v>14.2</v>
      </c>
      <c r="S15" s="44">
        <f t="shared" si="10"/>
        <v>8.6197183098591541</v>
      </c>
      <c r="T15" s="22">
        <v>409</v>
      </c>
      <c r="U15" s="45">
        <f t="shared" si="11"/>
        <v>0.49633251833740832</v>
      </c>
      <c r="V15" s="26">
        <v>365788.45</v>
      </c>
      <c r="W15" s="27">
        <v>34369</v>
      </c>
      <c r="X15" s="46">
        <f t="shared" si="12"/>
        <v>10.64297622857808</v>
      </c>
      <c r="Y15" s="29"/>
      <c r="AA15" s="30"/>
      <c r="AB15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88</v>
      </c>
      <c r="D6" s="67">
        <v>41852</v>
      </c>
      <c r="E6" s="68" t="s">
        <v>17</v>
      </c>
      <c r="F6" s="69" t="s">
        <v>18</v>
      </c>
      <c r="G6" s="70">
        <v>9</v>
      </c>
      <c r="H6" s="71">
        <v>25</v>
      </c>
      <c r="I6" s="72">
        <v>1</v>
      </c>
      <c r="J6" s="73">
        <v>14028.3</v>
      </c>
      <c r="K6" s="74">
        <v>876</v>
      </c>
      <c r="L6" s="73">
        <v>18597</v>
      </c>
      <c r="M6" s="74">
        <v>1259</v>
      </c>
      <c r="N6" s="73">
        <v>17278.5</v>
      </c>
      <c r="O6" s="74">
        <v>1068</v>
      </c>
      <c r="P6" s="75">
        <f t="shared" ref="P6" si="0">+J6+L6+N6</f>
        <v>49903.8</v>
      </c>
      <c r="Q6" s="76">
        <f t="shared" ref="Q6" si="1">K6+M6+O6</f>
        <v>3203</v>
      </c>
      <c r="R6" s="77">
        <f t="shared" ref="R6" si="2">Q6/H6</f>
        <v>128.12</v>
      </c>
      <c r="S6" s="78">
        <f t="shared" ref="S6" si="3">+P6/Q6</f>
        <v>15.580330939743991</v>
      </c>
      <c r="T6" s="79"/>
      <c r="U6" s="80" t="e">
        <f t="shared" ref="U6" si="4">-(T6-P6)/T6</f>
        <v>#DIV/0!</v>
      </c>
      <c r="V6" s="81">
        <v>49903.8</v>
      </c>
      <c r="W6" s="82">
        <v>3203</v>
      </c>
      <c r="X6" s="83">
        <f t="shared" ref="X6" si="5">V6/W6</f>
        <v>15.580330939743991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36</v>
      </c>
      <c r="I7" s="91">
        <v>2</v>
      </c>
      <c r="J7" s="92">
        <v>11041</v>
      </c>
      <c r="K7" s="93">
        <v>1136</v>
      </c>
      <c r="L7" s="92">
        <v>10141.5</v>
      </c>
      <c r="M7" s="93">
        <v>1000</v>
      </c>
      <c r="N7" s="92">
        <v>12053</v>
      </c>
      <c r="O7" s="93">
        <v>1197</v>
      </c>
      <c r="P7" s="94">
        <f>+J7+L7+N7</f>
        <v>33235.5</v>
      </c>
      <c r="Q7" s="95">
        <f>K7+M7+O7</f>
        <v>3333</v>
      </c>
      <c r="R7" s="96">
        <f>Q7/H7</f>
        <v>92.583333333333329</v>
      </c>
      <c r="S7" s="97">
        <f>+P7/Q7</f>
        <v>9.9716471647164724</v>
      </c>
      <c r="T7" s="98">
        <v>17381.5</v>
      </c>
      <c r="U7" s="99">
        <f>-(T7-P7)/T7</f>
        <v>0.91211920720306072</v>
      </c>
      <c r="V7" s="100">
        <v>106663.98</v>
      </c>
      <c r="W7" s="101">
        <v>10796</v>
      </c>
      <c r="X7" s="102">
        <f>V7/W7</f>
        <v>9.8799536865505733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79</v>
      </c>
      <c r="D8" s="86">
        <v>41831</v>
      </c>
      <c r="E8" s="87" t="s">
        <v>17</v>
      </c>
      <c r="F8" s="88" t="s">
        <v>78</v>
      </c>
      <c r="G8" s="89">
        <v>35</v>
      </c>
      <c r="H8" s="90">
        <v>25</v>
      </c>
      <c r="I8" s="91">
        <v>4</v>
      </c>
      <c r="J8" s="92">
        <v>6208.5</v>
      </c>
      <c r="K8" s="93">
        <v>496</v>
      </c>
      <c r="L8" s="92">
        <v>7660.5</v>
      </c>
      <c r="M8" s="93">
        <v>577</v>
      </c>
      <c r="N8" s="92">
        <v>7797</v>
      </c>
      <c r="O8" s="93">
        <v>596</v>
      </c>
      <c r="P8" s="94">
        <f t="shared" ref="P8:P15" si="7">+J8+L8+N8</f>
        <v>21666</v>
      </c>
      <c r="Q8" s="95">
        <f t="shared" ref="Q8:Q15" si="8">K8+M8+O8</f>
        <v>1669</v>
      </c>
      <c r="R8" s="96">
        <f t="shared" ref="R8:R15" si="9">Q8/H8</f>
        <v>66.760000000000005</v>
      </c>
      <c r="S8" s="97">
        <f t="shared" ref="S8:S15" si="10">+P8/Q8</f>
        <v>12.981426003594967</v>
      </c>
      <c r="T8" s="98">
        <v>18414</v>
      </c>
      <c r="U8" s="99">
        <f t="shared" ref="U8:U15" si="11">-(T8-P8)/T8</f>
        <v>0.17660475724991853</v>
      </c>
      <c r="V8" s="100">
        <v>400889.01</v>
      </c>
      <c r="W8" s="101">
        <v>37917</v>
      </c>
      <c r="X8" s="102">
        <f t="shared" ref="X8:X15" si="12">V8/W8</f>
        <v>10.572804019305325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82</v>
      </c>
      <c r="D9" s="86">
        <v>41838</v>
      </c>
      <c r="E9" s="87" t="s">
        <v>17</v>
      </c>
      <c r="F9" s="88" t="s">
        <v>17</v>
      </c>
      <c r="G9" s="89">
        <v>20</v>
      </c>
      <c r="H9" s="90">
        <v>9</v>
      </c>
      <c r="I9" s="91">
        <v>3</v>
      </c>
      <c r="J9" s="92">
        <v>1558</v>
      </c>
      <c r="K9" s="93">
        <v>112</v>
      </c>
      <c r="L9" s="92">
        <v>2787.5</v>
      </c>
      <c r="M9" s="93">
        <v>194</v>
      </c>
      <c r="N9" s="92">
        <v>3407.5</v>
      </c>
      <c r="O9" s="93">
        <v>245</v>
      </c>
      <c r="P9" s="94">
        <f t="shared" si="7"/>
        <v>7753</v>
      </c>
      <c r="Q9" s="95">
        <f t="shared" si="8"/>
        <v>551</v>
      </c>
      <c r="R9" s="96">
        <f t="shared" si="9"/>
        <v>61.222222222222221</v>
      </c>
      <c r="S9" s="97">
        <f t="shared" si="10"/>
        <v>14.070780399274048</v>
      </c>
      <c r="T9" s="98">
        <v>12972.5</v>
      </c>
      <c r="U9" s="99">
        <f t="shared" si="11"/>
        <v>-0.40235112738485257</v>
      </c>
      <c r="V9" s="100">
        <v>125950.61</v>
      </c>
      <c r="W9" s="101">
        <v>9396</v>
      </c>
      <c r="X9" s="102">
        <f t="shared" si="12"/>
        <v>13.404705193699447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14</v>
      </c>
      <c r="I10" s="91">
        <v>11</v>
      </c>
      <c r="J10" s="92">
        <v>1860</v>
      </c>
      <c r="K10" s="93">
        <v>205</v>
      </c>
      <c r="L10" s="92">
        <v>2121</v>
      </c>
      <c r="M10" s="93">
        <v>228</v>
      </c>
      <c r="N10" s="92">
        <v>2128</v>
      </c>
      <c r="O10" s="93">
        <v>233</v>
      </c>
      <c r="P10" s="94">
        <f>+J10+L10+N10</f>
        <v>6109</v>
      </c>
      <c r="Q10" s="95">
        <f>K10+M10+O10</f>
        <v>666</v>
      </c>
      <c r="R10" s="96">
        <f>Q10/H10</f>
        <v>47.571428571428569</v>
      </c>
      <c r="S10" s="97">
        <f>+P10/Q10</f>
        <v>9.1726726726726735</v>
      </c>
      <c r="T10" s="98">
        <v>3617</v>
      </c>
      <c r="U10" s="99">
        <f>-(T10-P10)/T10</f>
        <v>0.68896875863975671</v>
      </c>
      <c r="V10" s="100">
        <v>324847.48</v>
      </c>
      <c r="W10" s="101">
        <v>33865</v>
      </c>
      <c r="X10" s="102">
        <f>V10/W10</f>
        <v>9.592425217776464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65</v>
      </c>
      <c r="D11" s="86">
        <v>41796</v>
      </c>
      <c r="E11" s="87" t="s">
        <v>17</v>
      </c>
      <c r="F11" s="88" t="s">
        <v>17</v>
      </c>
      <c r="G11" s="89">
        <v>22</v>
      </c>
      <c r="H11" s="90">
        <v>10</v>
      </c>
      <c r="I11" s="91">
        <v>9</v>
      </c>
      <c r="J11" s="92">
        <v>2068</v>
      </c>
      <c r="K11" s="93">
        <v>229</v>
      </c>
      <c r="L11" s="92">
        <v>1734</v>
      </c>
      <c r="M11" s="93">
        <v>190</v>
      </c>
      <c r="N11" s="92">
        <v>1856</v>
      </c>
      <c r="O11" s="93">
        <v>206</v>
      </c>
      <c r="P11" s="94">
        <f>+J11+L11+N11</f>
        <v>5658</v>
      </c>
      <c r="Q11" s="95">
        <f>K11+M11+O11</f>
        <v>625</v>
      </c>
      <c r="R11" s="96">
        <f>Q11/H11</f>
        <v>62.5</v>
      </c>
      <c r="S11" s="97">
        <f>+P11/Q11</f>
        <v>9.0527999999999995</v>
      </c>
      <c r="T11" s="98">
        <v>2756</v>
      </c>
      <c r="U11" s="99">
        <f>-(T11-P11)/T11</f>
        <v>1.0529753265602322</v>
      </c>
      <c r="V11" s="100">
        <v>389380.76</v>
      </c>
      <c r="W11" s="101">
        <v>36898</v>
      </c>
      <c r="X11" s="102">
        <f>V11/W11</f>
        <v>10.552896091929101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43</v>
      </c>
      <c r="D12" s="86">
        <v>41740</v>
      </c>
      <c r="E12" s="87" t="s">
        <v>17</v>
      </c>
      <c r="F12" s="88" t="s">
        <v>17</v>
      </c>
      <c r="G12" s="89">
        <v>26</v>
      </c>
      <c r="H12" s="90">
        <v>10</v>
      </c>
      <c r="I12" s="91">
        <v>17</v>
      </c>
      <c r="J12" s="92">
        <v>1366.5</v>
      </c>
      <c r="K12" s="93">
        <v>162</v>
      </c>
      <c r="L12" s="92">
        <v>1514</v>
      </c>
      <c r="M12" s="93">
        <v>177</v>
      </c>
      <c r="N12" s="92">
        <v>1487.5</v>
      </c>
      <c r="O12" s="93">
        <v>173</v>
      </c>
      <c r="P12" s="94">
        <f>+J12+L12+N12</f>
        <v>4368</v>
      </c>
      <c r="Q12" s="95">
        <f>K12+M12+O12</f>
        <v>512</v>
      </c>
      <c r="R12" s="96">
        <f>Q12/H12</f>
        <v>51.2</v>
      </c>
      <c r="S12" s="97">
        <f>+P12/Q12</f>
        <v>8.53125</v>
      </c>
      <c r="T12" s="98">
        <v>2682</v>
      </c>
      <c r="U12" s="99">
        <f>-(T12-P12)/T12</f>
        <v>0.62863534675615218</v>
      </c>
      <c r="V12" s="100">
        <v>460860.93</v>
      </c>
      <c r="W12" s="101">
        <v>49064</v>
      </c>
      <c r="X12" s="102">
        <f>V12/W12</f>
        <v>9.3930566199249963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54</v>
      </c>
      <c r="D13" s="86">
        <v>41768</v>
      </c>
      <c r="E13" s="87" t="s">
        <v>17</v>
      </c>
      <c r="F13" s="88" t="s">
        <v>17</v>
      </c>
      <c r="G13" s="89">
        <v>22</v>
      </c>
      <c r="H13" s="90">
        <v>13</v>
      </c>
      <c r="I13" s="91">
        <v>13</v>
      </c>
      <c r="J13" s="92">
        <v>1108</v>
      </c>
      <c r="K13" s="93">
        <v>170</v>
      </c>
      <c r="L13" s="92">
        <v>990</v>
      </c>
      <c r="M13" s="93">
        <v>144</v>
      </c>
      <c r="N13" s="92">
        <v>737</v>
      </c>
      <c r="O13" s="93">
        <v>110</v>
      </c>
      <c r="P13" s="94">
        <f>+J13+L13+N13</f>
        <v>2835</v>
      </c>
      <c r="Q13" s="95">
        <f>K13+M13+O13</f>
        <v>424</v>
      </c>
      <c r="R13" s="96">
        <f>Q13/H13</f>
        <v>32.615384615384613</v>
      </c>
      <c r="S13" s="97">
        <f>+P13/Q13</f>
        <v>6.6863207547169807</v>
      </c>
      <c r="T13" s="98">
        <v>1552</v>
      </c>
      <c r="U13" s="99">
        <f>-(T13-P13)/T13</f>
        <v>0.82667525773195871</v>
      </c>
      <c r="V13" s="100">
        <v>256011.57</v>
      </c>
      <c r="W13" s="101">
        <v>28366</v>
      </c>
      <c r="X13" s="102">
        <f>V13/W13</f>
        <v>9.0252968342381727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74</v>
      </c>
      <c r="D14" s="86">
        <v>41824</v>
      </c>
      <c r="E14" s="87" t="s">
        <v>17</v>
      </c>
      <c r="F14" s="88" t="s">
        <v>75</v>
      </c>
      <c r="G14" s="89">
        <v>32</v>
      </c>
      <c r="H14" s="90">
        <v>18</v>
      </c>
      <c r="I14" s="91">
        <v>5</v>
      </c>
      <c r="J14" s="92">
        <v>893.92</v>
      </c>
      <c r="K14" s="93">
        <v>107</v>
      </c>
      <c r="L14" s="92">
        <v>606.96</v>
      </c>
      <c r="M14" s="93">
        <v>74</v>
      </c>
      <c r="N14" s="92">
        <v>748.98</v>
      </c>
      <c r="O14" s="93">
        <v>85</v>
      </c>
      <c r="P14" s="94">
        <f t="shared" si="7"/>
        <v>2249.86</v>
      </c>
      <c r="Q14" s="95">
        <f t="shared" si="8"/>
        <v>266</v>
      </c>
      <c r="R14" s="96">
        <f t="shared" si="9"/>
        <v>14.777777777777779</v>
      </c>
      <c r="S14" s="97">
        <f t="shared" si="10"/>
        <v>8.4581203007518795</v>
      </c>
      <c r="T14" s="98">
        <v>1363.94</v>
      </c>
      <c r="U14" s="99">
        <f t="shared" si="11"/>
        <v>0.64953003797821018</v>
      </c>
      <c r="V14" s="100">
        <v>60655.89</v>
      </c>
      <c r="W14" s="101">
        <v>6199</v>
      </c>
      <c r="X14" s="102">
        <f t="shared" si="12"/>
        <v>9.7847862558477168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38</v>
      </c>
      <c r="D15" s="37">
        <v>41726</v>
      </c>
      <c r="E15" s="38" t="s">
        <v>17</v>
      </c>
      <c r="F15" s="39" t="s">
        <v>17</v>
      </c>
      <c r="G15" s="40">
        <v>39</v>
      </c>
      <c r="H15" s="18">
        <v>3</v>
      </c>
      <c r="I15" s="19">
        <v>19</v>
      </c>
      <c r="J15" s="20">
        <v>175</v>
      </c>
      <c r="K15" s="21">
        <v>19</v>
      </c>
      <c r="L15" s="20">
        <v>116</v>
      </c>
      <c r="M15" s="21">
        <v>11</v>
      </c>
      <c r="N15" s="20">
        <v>118</v>
      </c>
      <c r="O15" s="21">
        <v>12</v>
      </c>
      <c r="P15" s="41">
        <f t="shared" si="7"/>
        <v>409</v>
      </c>
      <c r="Q15" s="42">
        <f t="shared" si="8"/>
        <v>42</v>
      </c>
      <c r="R15" s="43">
        <f t="shared" si="9"/>
        <v>14</v>
      </c>
      <c r="S15" s="44">
        <f t="shared" si="10"/>
        <v>9.7380952380952372</v>
      </c>
      <c r="T15" s="22">
        <v>269</v>
      </c>
      <c r="U15" s="45">
        <f t="shared" si="11"/>
        <v>0.5204460966542751</v>
      </c>
      <c r="V15" s="26">
        <v>364943.45</v>
      </c>
      <c r="W15" s="27">
        <v>34270</v>
      </c>
      <c r="X15" s="46">
        <f t="shared" si="12"/>
        <v>10.649064779690692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49</v>
      </c>
      <c r="I6" s="72">
        <v>3</v>
      </c>
      <c r="J6" s="73">
        <v>5590</v>
      </c>
      <c r="K6" s="74">
        <v>529</v>
      </c>
      <c r="L6" s="73">
        <v>6850.5</v>
      </c>
      <c r="M6" s="74">
        <v>575</v>
      </c>
      <c r="N6" s="73">
        <v>5973.5</v>
      </c>
      <c r="O6" s="74">
        <v>501</v>
      </c>
      <c r="P6" s="75">
        <f t="shared" ref="P6:P14" si="0">+J6+L6+N6</f>
        <v>18414</v>
      </c>
      <c r="Q6" s="76">
        <f t="shared" ref="Q6:Q14" si="1">K6+M6+O6</f>
        <v>1605</v>
      </c>
      <c r="R6" s="77">
        <f t="shared" ref="R6:R14" si="2">Q6/H6</f>
        <v>32.755102040816325</v>
      </c>
      <c r="S6" s="78">
        <f t="shared" ref="S6:S14" si="3">+P6/Q6</f>
        <v>11.472897196261682</v>
      </c>
      <c r="T6" s="79">
        <v>78922.5</v>
      </c>
      <c r="U6" s="80">
        <f t="shared" ref="U6:U14" si="4">-(T6-P6)/T6</f>
        <v>-0.76668250498907153</v>
      </c>
      <c r="V6" s="81">
        <v>353178.61</v>
      </c>
      <c r="W6" s="82">
        <v>33676</v>
      </c>
      <c r="X6" s="83">
        <f t="shared" ref="X6:X14" si="5">V6/W6</f>
        <v>10.487546323791424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85</v>
      </c>
      <c r="D7" s="86">
        <v>41845</v>
      </c>
      <c r="E7" s="87" t="s">
        <v>17</v>
      </c>
      <c r="F7" s="88" t="s">
        <v>17</v>
      </c>
      <c r="G7" s="89">
        <v>23</v>
      </c>
      <c r="H7" s="90">
        <v>35</v>
      </c>
      <c r="I7" s="91">
        <v>1</v>
      </c>
      <c r="J7" s="92">
        <v>5831.5</v>
      </c>
      <c r="K7" s="93">
        <v>576</v>
      </c>
      <c r="L7" s="92">
        <v>6555</v>
      </c>
      <c r="M7" s="93">
        <v>616</v>
      </c>
      <c r="N7" s="92">
        <v>4995</v>
      </c>
      <c r="O7" s="93">
        <v>479</v>
      </c>
      <c r="P7" s="94">
        <f t="shared" ref="P7" si="7">+J7+L7+N7</f>
        <v>17381.5</v>
      </c>
      <c r="Q7" s="95">
        <f t="shared" ref="Q7" si="8">K7+M7+O7</f>
        <v>1671</v>
      </c>
      <c r="R7" s="96">
        <f t="shared" ref="R7" si="9">Q7/H7</f>
        <v>47.74285714285714</v>
      </c>
      <c r="S7" s="97">
        <f t="shared" ref="S7" si="10">+P7/Q7</f>
        <v>10.401855176540993</v>
      </c>
      <c r="T7" s="98"/>
      <c r="U7" s="99" t="e">
        <f t="shared" ref="U7" si="11">-(T7-P7)/T7</f>
        <v>#DIV/0!</v>
      </c>
      <c r="V7" s="100">
        <v>17381.5</v>
      </c>
      <c r="W7" s="101">
        <v>1671</v>
      </c>
      <c r="X7" s="102">
        <f t="shared" ref="X7" si="12">V7/W7</f>
        <v>10.401855176540993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24</v>
      </c>
      <c r="I8" s="91">
        <v>10</v>
      </c>
      <c r="J8" s="92">
        <v>3649</v>
      </c>
      <c r="K8" s="93">
        <v>283</v>
      </c>
      <c r="L8" s="92">
        <v>6194</v>
      </c>
      <c r="M8" s="93">
        <v>362</v>
      </c>
      <c r="N8" s="92">
        <v>3129.5</v>
      </c>
      <c r="O8" s="93">
        <v>219</v>
      </c>
      <c r="P8" s="94">
        <f t="shared" si="0"/>
        <v>12972.5</v>
      </c>
      <c r="Q8" s="95">
        <f t="shared" si="1"/>
        <v>864</v>
      </c>
      <c r="R8" s="96">
        <f t="shared" si="2"/>
        <v>36</v>
      </c>
      <c r="S8" s="97">
        <f t="shared" si="3"/>
        <v>15.014467592592593</v>
      </c>
      <c r="T8" s="98">
        <v>55134.92</v>
      </c>
      <c r="U8" s="99">
        <f t="shared" si="4"/>
        <v>-0.76471354270578429</v>
      </c>
      <c r="V8" s="100">
        <v>96385.71</v>
      </c>
      <c r="W8" s="101">
        <v>7173</v>
      </c>
      <c r="X8" s="102">
        <f t="shared" si="5"/>
        <v>13.437294019238813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60</v>
      </c>
      <c r="D9" s="86">
        <v>41782</v>
      </c>
      <c r="E9" s="87" t="s">
        <v>17</v>
      </c>
      <c r="F9" s="88" t="s">
        <v>17</v>
      </c>
      <c r="G9" s="89">
        <v>30</v>
      </c>
      <c r="H9" s="90">
        <v>15</v>
      </c>
      <c r="I9" s="91">
        <v>10</v>
      </c>
      <c r="J9" s="92">
        <v>999</v>
      </c>
      <c r="K9" s="93">
        <v>120</v>
      </c>
      <c r="L9" s="92">
        <v>1603</v>
      </c>
      <c r="M9" s="93">
        <v>183</v>
      </c>
      <c r="N9" s="92">
        <v>1015</v>
      </c>
      <c r="O9" s="93">
        <v>116</v>
      </c>
      <c r="P9" s="94">
        <f>+J9+L9+N9</f>
        <v>3617</v>
      </c>
      <c r="Q9" s="95">
        <f>K9+M9+O9</f>
        <v>419</v>
      </c>
      <c r="R9" s="96">
        <f>Q9/H9</f>
        <v>27.933333333333334</v>
      </c>
      <c r="S9" s="97">
        <f>+P9/Q9</f>
        <v>8.6324582338902154</v>
      </c>
      <c r="T9" s="98">
        <v>3680.5</v>
      </c>
      <c r="U9" s="99">
        <f>-(T9-P9)/T9</f>
        <v>-1.7253090612688492E-2</v>
      </c>
      <c r="V9" s="100">
        <v>306002.53999999998</v>
      </c>
      <c r="W9" s="101">
        <v>31732</v>
      </c>
      <c r="X9" s="102">
        <f>V9/W9</f>
        <v>9.6433423673263583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10</v>
      </c>
      <c r="I10" s="91">
        <v>8</v>
      </c>
      <c r="J10" s="92">
        <v>596</v>
      </c>
      <c r="K10" s="93">
        <v>65</v>
      </c>
      <c r="L10" s="92">
        <v>1250</v>
      </c>
      <c r="M10" s="93">
        <v>137</v>
      </c>
      <c r="N10" s="92">
        <v>910</v>
      </c>
      <c r="O10" s="93">
        <v>99</v>
      </c>
      <c r="P10" s="94">
        <f>+J10+L10+N10</f>
        <v>2756</v>
      </c>
      <c r="Q10" s="95">
        <f>K10+M10+O10</f>
        <v>301</v>
      </c>
      <c r="R10" s="96">
        <f>Q10/H10</f>
        <v>30.1</v>
      </c>
      <c r="S10" s="97">
        <f>+P10/Q10</f>
        <v>9.1561461794019934</v>
      </c>
      <c r="T10" s="98">
        <v>10182.5</v>
      </c>
      <c r="U10" s="99">
        <f>-(T10-P10)/T10</f>
        <v>-0.72933955315492272</v>
      </c>
      <c r="V10" s="100">
        <v>374206.26</v>
      </c>
      <c r="W10" s="101">
        <v>35174</v>
      </c>
      <c r="X10" s="102">
        <f>V10/W10</f>
        <v>10.638717802922613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12</v>
      </c>
      <c r="I11" s="91">
        <v>16</v>
      </c>
      <c r="J11" s="92">
        <v>884.5</v>
      </c>
      <c r="K11" s="93">
        <v>97</v>
      </c>
      <c r="L11" s="92">
        <v>998</v>
      </c>
      <c r="M11" s="93">
        <v>108</v>
      </c>
      <c r="N11" s="92">
        <v>799.5</v>
      </c>
      <c r="O11" s="93">
        <v>85</v>
      </c>
      <c r="P11" s="94">
        <f>+J11+L11+N11</f>
        <v>2682</v>
      </c>
      <c r="Q11" s="95">
        <f>K11+M11+O11</f>
        <v>290</v>
      </c>
      <c r="R11" s="96">
        <f>Q11/H11</f>
        <v>24.166666666666668</v>
      </c>
      <c r="S11" s="97">
        <f>+P11/Q11</f>
        <v>9.2482758620689651</v>
      </c>
      <c r="T11" s="98">
        <v>3887.5</v>
      </c>
      <c r="U11" s="99">
        <f>-(T11-P11)/T11</f>
        <v>-0.31009646302250804</v>
      </c>
      <c r="V11" s="100">
        <v>441517.93</v>
      </c>
      <c r="W11" s="101">
        <v>46584</v>
      </c>
      <c r="X11" s="102">
        <f>V11/W11</f>
        <v>9.4778879014253814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13</v>
      </c>
      <c r="I12" s="91">
        <v>12</v>
      </c>
      <c r="J12" s="92">
        <v>603</v>
      </c>
      <c r="K12" s="93">
        <v>91</v>
      </c>
      <c r="L12" s="92">
        <v>606</v>
      </c>
      <c r="M12" s="93">
        <v>85</v>
      </c>
      <c r="N12" s="92">
        <v>343</v>
      </c>
      <c r="O12" s="93">
        <v>57</v>
      </c>
      <c r="P12" s="94">
        <f>+J12+L12+N12</f>
        <v>1552</v>
      </c>
      <c r="Q12" s="95">
        <f>K12+M12+O12</f>
        <v>233</v>
      </c>
      <c r="R12" s="96">
        <f>Q12/H12</f>
        <v>17.923076923076923</v>
      </c>
      <c r="S12" s="97">
        <f>+P12/Q12</f>
        <v>6.6609442060085833</v>
      </c>
      <c r="T12" s="98">
        <v>2570</v>
      </c>
      <c r="U12" s="99">
        <f>-(T12-P12)/T12</f>
        <v>-0.39610894941634239</v>
      </c>
      <c r="V12" s="100">
        <v>247748.21</v>
      </c>
      <c r="W12" s="101">
        <v>27127</v>
      </c>
      <c r="X12" s="102">
        <f>V12/W12</f>
        <v>9.1329011685774315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74</v>
      </c>
      <c r="D13" s="86">
        <v>41824</v>
      </c>
      <c r="E13" s="87" t="s">
        <v>17</v>
      </c>
      <c r="F13" s="88" t="s">
        <v>75</v>
      </c>
      <c r="G13" s="89">
        <v>32</v>
      </c>
      <c r="H13" s="90">
        <v>18</v>
      </c>
      <c r="I13" s="91">
        <v>4</v>
      </c>
      <c r="J13" s="92">
        <v>484.94</v>
      </c>
      <c r="K13" s="93">
        <v>62</v>
      </c>
      <c r="L13" s="92">
        <v>374</v>
      </c>
      <c r="M13" s="93">
        <v>46</v>
      </c>
      <c r="N13" s="92">
        <v>505</v>
      </c>
      <c r="O13" s="93">
        <v>59</v>
      </c>
      <c r="P13" s="94">
        <f t="shared" si="0"/>
        <v>1363.94</v>
      </c>
      <c r="Q13" s="95">
        <f t="shared" si="1"/>
        <v>167</v>
      </c>
      <c r="R13" s="96">
        <f t="shared" si="2"/>
        <v>9.2777777777777786</v>
      </c>
      <c r="S13" s="97">
        <f t="shared" si="3"/>
        <v>8.167305389221557</v>
      </c>
      <c r="T13" s="98">
        <v>3311.5</v>
      </c>
      <c r="U13" s="99">
        <f t="shared" si="4"/>
        <v>-0.58812018722633241</v>
      </c>
      <c r="V13" s="100">
        <v>53286.350000000006</v>
      </c>
      <c r="W13" s="101">
        <v>5291</v>
      </c>
      <c r="X13" s="102">
        <f t="shared" si="5"/>
        <v>10.071130221130222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38</v>
      </c>
      <c r="D14" s="37">
        <v>41726</v>
      </c>
      <c r="E14" s="38" t="s">
        <v>17</v>
      </c>
      <c r="F14" s="39" t="s">
        <v>17</v>
      </c>
      <c r="G14" s="40">
        <v>39</v>
      </c>
      <c r="H14" s="18">
        <v>4</v>
      </c>
      <c r="I14" s="19">
        <v>18</v>
      </c>
      <c r="J14" s="20">
        <v>42</v>
      </c>
      <c r="K14" s="21">
        <v>4</v>
      </c>
      <c r="L14" s="20">
        <v>141</v>
      </c>
      <c r="M14" s="21">
        <v>14</v>
      </c>
      <c r="N14" s="20">
        <v>86</v>
      </c>
      <c r="O14" s="21">
        <v>8</v>
      </c>
      <c r="P14" s="41">
        <f t="shared" si="0"/>
        <v>269</v>
      </c>
      <c r="Q14" s="42">
        <f t="shared" si="1"/>
        <v>26</v>
      </c>
      <c r="R14" s="43">
        <f t="shared" si="2"/>
        <v>6.5</v>
      </c>
      <c r="S14" s="44">
        <f t="shared" si="3"/>
        <v>10.346153846153847</v>
      </c>
      <c r="T14" s="22">
        <v>1259.5</v>
      </c>
      <c r="U14" s="45">
        <f t="shared" si="4"/>
        <v>-0.7864231838030965</v>
      </c>
      <c r="V14" s="26">
        <v>364072.44999999995</v>
      </c>
      <c r="W14" s="27">
        <v>34176</v>
      </c>
      <c r="X14" s="46">
        <f t="shared" si="5"/>
        <v>10.652868972378275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80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81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77</v>
      </c>
      <c r="I6" s="72">
        <v>2</v>
      </c>
      <c r="J6" s="73">
        <v>20304.5</v>
      </c>
      <c r="K6" s="74">
        <v>2111</v>
      </c>
      <c r="L6" s="73">
        <v>30537</v>
      </c>
      <c r="M6" s="74">
        <v>2622</v>
      </c>
      <c r="N6" s="73">
        <v>28081</v>
      </c>
      <c r="O6" s="74">
        <v>2523</v>
      </c>
      <c r="P6" s="75">
        <f t="shared" ref="P6:P15" si="0">+J6+L6+N6</f>
        <v>78922.5</v>
      </c>
      <c r="Q6" s="76">
        <f t="shared" ref="Q6:Q15" si="1">K6+M6+O6</f>
        <v>7256</v>
      </c>
      <c r="R6" s="77">
        <f t="shared" ref="R6:R15" si="2">Q6/H6</f>
        <v>94.233766233766232</v>
      </c>
      <c r="S6" s="78">
        <f t="shared" ref="S6:S15" si="3">+P6/Q6</f>
        <v>10.876860529217199</v>
      </c>
      <c r="T6" s="79">
        <v>113843.5</v>
      </c>
      <c r="U6" s="80">
        <f t="shared" ref="U6:U15" si="4">-(T6-P6)/T6</f>
        <v>-0.30674566400365416</v>
      </c>
      <c r="V6" s="81">
        <v>283347.90000000002</v>
      </c>
      <c r="W6" s="82">
        <v>26677</v>
      </c>
      <c r="X6" s="83">
        <f t="shared" ref="X6:X15" si="5">V6/W6</f>
        <v>10.621430445702291</v>
      </c>
      <c r="Y6" s="29"/>
      <c r="AA6" s="30"/>
      <c r="AB6" s="31"/>
    </row>
    <row r="7" spans="1:28" s="3" customFormat="1" ht="24" customHeight="1" x14ac:dyDescent="0.25">
      <c r="B7" s="84">
        <f t="shared" ref="B7:B15" si="6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37</v>
      </c>
      <c r="I7" s="91">
        <v>9</v>
      </c>
      <c r="J7" s="92">
        <v>17798.48</v>
      </c>
      <c r="K7" s="93">
        <v>1048</v>
      </c>
      <c r="L7" s="92">
        <v>16316.88</v>
      </c>
      <c r="M7" s="93">
        <v>1155</v>
      </c>
      <c r="N7" s="92">
        <v>21019.56</v>
      </c>
      <c r="O7" s="93">
        <v>1445</v>
      </c>
      <c r="P7" s="94">
        <f t="shared" ref="P7" si="7">+J7+L7+N7</f>
        <v>55134.92</v>
      </c>
      <c r="Q7" s="95">
        <f t="shared" ref="Q7" si="8">K7+M7+O7</f>
        <v>3648</v>
      </c>
      <c r="R7" s="96">
        <f t="shared" ref="R7" si="9">Q7/H7</f>
        <v>98.594594594594597</v>
      </c>
      <c r="S7" s="97">
        <f t="shared" ref="S7" si="10">+P7/Q7</f>
        <v>15.113739035087718</v>
      </c>
      <c r="T7" s="98"/>
      <c r="U7" s="99" t="e">
        <f t="shared" ref="U7" si="11">-(T7-P7)/T7</f>
        <v>#DIV/0!</v>
      </c>
      <c r="V7" s="100">
        <v>55134.92</v>
      </c>
      <c r="W7" s="101">
        <v>3648</v>
      </c>
      <c r="X7" s="102">
        <f t="shared" ref="X7" si="12">V7/W7</f>
        <v>15.113739035087718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10</v>
      </c>
      <c r="I8" s="91">
        <v>7</v>
      </c>
      <c r="J8" s="92">
        <v>7317.5</v>
      </c>
      <c r="K8" s="93">
        <v>322</v>
      </c>
      <c r="L8" s="92">
        <v>1403</v>
      </c>
      <c r="M8" s="93">
        <v>125</v>
      </c>
      <c r="N8" s="92">
        <v>1462</v>
      </c>
      <c r="O8" s="93">
        <v>125</v>
      </c>
      <c r="P8" s="94">
        <f>+J8+L8+N8</f>
        <v>10182.5</v>
      </c>
      <c r="Q8" s="95">
        <f>K8+M8+O8</f>
        <v>572</v>
      </c>
      <c r="R8" s="96">
        <f>Q8/H8</f>
        <v>57.2</v>
      </c>
      <c r="S8" s="97">
        <f>+P8/Q8</f>
        <v>17.801573426573427</v>
      </c>
      <c r="T8" s="98">
        <v>3719</v>
      </c>
      <c r="U8" s="99">
        <f>-(T8-P8)/T8</f>
        <v>1.7379671954826565</v>
      </c>
      <c r="V8" s="100">
        <v>362938.26</v>
      </c>
      <c r="W8" s="101">
        <v>34246</v>
      </c>
      <c r="X8" s="102">
        <f>V8/W8</f>
        <v>10.597975237983999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10</v>
      </c>
      <c r="I9" s="91">
        <v>15</v>
      </c>
      <c r="J9" s="92">
        <v>1374.5</v>
      </c>
      <c r="K9" s="93">
        <v>182</v>
      </c>
      <c r="L9" s="92">
        <v>1267.5</v>
      </c>
      <c r="M9" s="93">
        <v>163</v>
      </c>
      <c r="N9" s="92">
        <v>1245.5</v>
      </c>
      <c r="O9" s="93">
        <v>166</v>
      </c>
      <c r="P9" s="94">
        <f>+J9+L9+N9</f>
        <v>3887.5</v>
      </c>
      <c r="Q9" s="95">
        <f>K9+M9+O9</f>
        <v>511</v>
      </c>
      <c r="R9" s="96">
        <f>Q9/H9</f>
        <v>51.1</v>
      </c>
      <c r="S9" s="97">
        <f>+P9/Q9</f>
        <v>7.6076320939334634</v>
      </c>
      <c r="T9" s="98">
        <v>4012</v>
      </c>
      <c r="U9" s="99">
        <f>-(T9-P9)/T9</f>
        <v>-3.1031904287138583E-2</v>
      </c>
      <c r="V9" s="100">
        <v>435251.43</v>
      </c>
      <c r="W9" s="101">
        <v>45794</v>
      </c>
      <c r="X9" s="102">
        <f>V9/W9</f>
        <v>9.5045514696248414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60</v>
      </c>
      <c r="D10" s="86">
        <v>41782</v>
      </c>
      <c r="E10" s="87" t="s">
        <v>17</v>
      </c>
      <c r="F10" s="88" t="s">
        <v>17</v>
      </c>
      <c r="G10" s="89">
        <v>30</v>
      </c>
      <c r="H10" s="90">
        <v>12</v>
      </c>
      <c r="I10" s="91">
        <v>9</v>
      </c>
      <c r="J10" s="92">
        <v>994</v>
      </c>
      <c r="K10" s="93">
        <v>102</v>
      </c>
      <c r="L10" s="92">
        <v>1149</v>
      </c>
      <c r="M10" s="93">
        <v>120</v>
      </c>
      <c r="N10" s="92">
        <v>1537.5</v>
      </c>
      <c r="O10" s="93">
        <v>166</v>
      </c>
      <c r="P10" s="94">
        <f>+J10+L10+N10</f>
        <v>3680.5</v>
      </c>
      <c r="Q10" s="95">
        <f>K10+M10+O10</f>
        <v>388</v>
      </c>
      <c r="R10" s="96">
        <f>Q10/H10</f>
        <v>32.333333333333336</v>
      </c>
      <c r="S10" s="97">
        <f>+P10/Q10</f>
        <v>9.4858247422680417</v>
      </c>
      <c r="T10" s="98">
        <v>4381.5</v>
      </c>
      <c r="U10" s="99">
        <f>-(T10-P10)/T10</f>
        <v>-0.1599908707063791</v>
      </c>
      <c r="V10" s="100">
        <v>298913.53999999998</v>
      </c>
      <c r="W10" s="101">
        <v>30889</v>
      </c>
      <c r="X10" s="102">
        <f>V10/W10</f>
        <v>9.6770222409271902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74</v>
      </c>
      <c r="D11" s="86">
        <v>41824</v>
      </c>
      <c r="E11" s="87" t="s">
        <v>17</v>
      </c>
      <c r="F11" s="88" t="s">
        <v>75</v>
      </c>
      <c r="G11" s="89">
        <v>32</v>
      </c>
      <c r="H11" s="90">
        <v>17</v>
      </c>
      <c r="I11" s="91">
        <v>3</v>
      </c>
      <c r="J11" s="92">
        <v>895.5</v>
      </c>
      <c r="K11" s="93">
        <v>92</v>
      </c>
      <c r="L11" s="92">
        <v>864</v>
      </c>
      <c r="M11" s="93">
        <v>92</v>
      </c>
      <c r="N11" s="92">
        <v>1552</v>
      </c>
      <c r="O11" s="93">
        <v>168</v>
      </c>
      <c r="P11" s="94">
        <f t="shared" si="0"/>
        <v>3311.5</v>
      </c>
      <c r="Q11" s="95">
        <f t="shared" si="1"/>
        <v>352</v>
      </c>
      <c r="R11" s="96">
        <f t="shared" si="2"/>
        <v>20.705882352941178</v>
      </c>
      <c r="S11" s="97">
        <f t="shared" si="3"/>
        <v>9.407670454545455</v>
      </c>
      <c r="T11" s="98">
        <v>6545.5</v>
      </c>
      <c r="U11" s="99">
        <f t="shared" si="4"/>
        <v>-0.49407990222290121</v>
      </c>
      <c r="V11" s="100">
        <v>48900.79</v>
      </c>
      <c r="W11" s="101">
        <v>4772</v>
      </c>
      <c r="X11" s="102">
        <f t="shared" si="5"/>
        <v>10.247441324392289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54</v>
      </c>
      <c r="D12" s="86">
        <v>41768</v>
      </c>
      <c r="E12" s="87" t="s">
        <v>17</v>
      </c>
      <c r="F12" s="88" t="s">
        <v>17</v>
      </c>
      <c r="G12" s="89">
        <v>22</v>
      </c>
      <c r="H12" s="90">
        <v>15</v>
      </c>
      <c r="I12" s="91">
        <v>11</v>
      </c>
      <c r="J12" s="92">
        <v>577</v>
      </c>
      <c r="K12" s="93">
        <v>78</v>
      </c>
      <c r="L12" s="92">
        <v>707.5</v>
      </c>
      <c r="M12" s="93">
        <v>93</v>
      </c>
      <c r="N12" s="92">
        <v>1285.5</v>
      </c>
      <c r="O12" s="93">
        <v>166</v>
      </c>
      <c r="P12" s="94">
        <f t="shared" si="0"/>
        <v>2570</v>
      </c>
      <c r="Q12" s="95">
        <f t="shared" si="1"/>
        <v>337</v>
      </c>
      <c r="R12" s="96">
        <f t="shared" si="2"/>
        <v>22.466666666666665</v>
      </c>
      <c r="S12" s="97">
        <f t="shared" si="3"/>
        <v>7.6261127596439167</v>
      </c>
      <c r="T12" s="98">
        <v>2969</v>
      </c>
      <c r="U12" s="99">
        <f t="shared" si="4"/>
        <v>-0.13438868305826879</v>
      </c>
      <c r="V12" s="100">
        <v>243876.21</v>
      </c>
      <c r="W12" s="101">
        <v>26563</v>
      </c>
      <c r="X12" s="102">
        <f t="shared" si="5"/>
        <v>9.1810492037796934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38</v>
      </c>
      <c r="D13" s="86">
        <v>41726</v>
      </c>
      <c r="E13" s="87" t="s">
        <v>17</v>
      </c>
      <c r="F13" s="88" t="s">
        <v>17</v>
      </c>
      <c r="G13" s="89">
        <v>39</v>
      </c>
      <c r="H13" s="90">
        <v>6</v>
      </c>
      <c r="I13" s="91">
        <v>17</v>
      </c>
      <c r="J13" s="92">
        <v>317</v>
      </c>
      <c r="K13" s="93">
        <v>36</v>
      </c>
      <c r="L13" s="92">
        <v>319.5</v>
      </c>
      <c r="M13" s="93">
        <v>36</v>
      </c>
      <c r="N13" s="92">
        <v>623</v>
      </c>
      <c r="O13" s="93">
        <v>70</v>
      </c>
      <c r="P13" s="94">
        <f t="shared" si="0"/>
        <v>1259.5</v>
      </c>
      <c r="Q13" s="95">
        <f t="shared" si="1"/>
        <v>142</v>
      </c>
      <c r="R13" s="96">
        <f t="shared" si="2"/>
        <v>23.666666666666668</v>
      </c>
      <c r="S13" s="97">
        <f t="shared" si="3"/>
        <v>8.8697183098591541</v>
      </c>
      <c r="T13" s="98">
        <v>1109</v>
      </c>
      <c r="U13" s="99">
        <f t="shared" si="4"/>
        <v>0.13570784490532012</v>
      </c>
      <c r="V13" s="100">
        <v>363077.45</v>
      </c>
      <c r="W13" s="101">
        <v>34059</v>
      </c>
      <c r="X13" s="102">
        <f t="shared" si="5"/>
        <v>10.660249860536128</v>
      </c>
      <c r="Y13" s="29"/>
      <c r="AA13" s="30"/>
      <c r="AB13" s="31"/>
    </row>
    <row r="14" spans="1:28" s="3" customFormat="1" ht="24" customHeight="1" x14ac:dyDescent="0.25">
      <c r="B14" s="84">
        <f t="shared" si="6"/>
        <v>9</v>
      </c>
      <c r="C14" s="85" t="s">
        <v>49</v>
      </c>
      <c r="D14" s="86">
        <v>41754</v>
      </c>
      <c r="E14" s="87" t="s">
        <v>17</v>
      </c>
      <c r="F14" s="88" t="s">
        <v>17</v>
      </c>
      <c r="G14" s="89">
        <v>7</v>
      </c>
      <c r="H14" s="90">
        <v>7</v>
      </c>
      <c r="I14" s="91">
        <v>12</v>
      </c>
      <c r="J14" s="92">
        <v>298</v>
      </c>
      <c r="K14" s="93">
        <v>42</v>
      </c>
      <c r="L14" s="92">
        <v>399</v>
      </c>
      <c r="M14" s="93">
        <v>50</v>
      </c>
      <c r="N14" s="92">
        <v>437</v>
      </c>
      <c r="O14" s="93">
        <v>55</v>
      </c>
      <c r="P14" s="94">
        <f>+J14+L14+N14</f>
        <v>1134</v>
      </c>
      <c r="Q14" s="95">
        <f>K14+M14+O14</f>
        <v>147</v>
      </c>
      <c r="R14" s="96">
        <f>Q14/H14</f>
        <v>21</v>
      </c>
      <c r="S14" s="97">
        <f>+P14/Q14</f>
        <v>7.7142857142857144</v>
      </c>
      <c r="T14" s="98">
        <v>926</v>
      </c>
      <c r="U14" s="99">
        <f>-(T14-P14)/T14</f>
        <v>0.22462203023758098</v>
      </c>
      <c r="V14" s="100">
        <v>93096.69</v>
      </c>
      <c r="W14" s="101">
        <v>8459</v>
      </c>
      <c r="X14" s="102">
        <f>V14/W14</f>
        <v>11.005637782243765</v>
      </c>
      <c r="Y14" s="29"/>
      <c r="AA14" s="30"/>
      <c r="AB14" s="31"/>
    </row>
    <row r="15" spans="1:28" s="3" customFormat="1" ht="24" customHeight="1" thickBot="1" x14ac:dyDescent="0.3">
      <c r="B15" s="103">
        <f t="shared" si="6"/>
        <v>10</v>
      </c>
      <c r="C15" s="36" t="s">
        <v>44</v>
      </c>
      <c r="D15" s="37">
        <v>41747</v>
      </c>
      <c r="E15" s="38" t="s">
        <v>17</v>
      </c>
      <c r="F15" s="39" t="s">
        <v>17</v>
      </c>
      <c r="G15" s="40">
        <v>27</v>
      </c>
      <c r="H15" s="18">
        <v>4</v>
      </c>
      <c r="I15" s="19">
        <v>14</v>
      </c>
      <c r="J15" s="20">
        <v>205</v>
      </c>
      <c r="K15" s="21">
        <v>30</v>
      </c>
      <c r="L15" s="20">
        <v>133</v>
      </c>
      <c r="M15" s="21">
        <v>17</v>
      </c>
      <c r="N15" s="20">
        <v>100</v>
      </c>
      <c r="O15" s="21">
        <v>13</v>
      </c>
      <c r="P15" s="41">
        <f t="shared" si="0"/>
        <v>438</v>
      </c>
      <c r="Q15" s="42">
        <f t="shared" si="1"/>
        <v>60</v>
      </c>
      <c r="R15" s="43">
        <f t="shared" si="2"/>
        <v>15</v>
      </c>
      <c r="S15" s="44">
        <f t="shared" si="3"/>
        <v>7.3</v>
      </c>
      <c r="T15" s="22">
        <v>180</v>
      </c>
      <c r="U15" s="45">
        <f t="shared" si="4"/>
        <v>1.4333333333333333</v>
      </c>
      <c r="V15" s="26">
        <v>289265.49</v>
      </c>
      <c r="W15" s="27">
        <v>28225</v>
      </c>
      <c r="X15" s="46">
        <f t="shared" si="5"/>
        <v>10.248555890168291</v>
      </c>
      <c r="Y15" s="29"/>
      <c r="AA15" s="30"/>
      <c r="AB15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121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8</v>
      </c>
      <c r="I6" s="111">
        <v>7</v>
      </c>
      <c r="J6" s="112">
        <v>68</v>
      </c>
      <c r="K6" s="113">
        <v>8</v>
      </c>
      <c r="L6" s="112">
        <v>555.5</v>
      </c>
      <c r="M6" s="113">
        <v>70</v>
      </c>
      <c r="N6" s="112">
        <v>652.5</v>
      </c>
      <c r="O6" s="113">
        <v>84</v>
      </c>
      <c r="P6" s="114">
        <f t="shared" ref="P6" si="0">+J6+L6+N6</f>
        <v>1276</v>
      </c>
      <c r="Q6" s="115">
        <f t="shared" ref="Q6" si="1">K6+M6+O6</f>
        <v>162</v>
      </c>
      <c r="R6" s="116">
        <f t="shared" ref="R6" si="2">Q6/H6</f>
        <v>20.25</v>
      </c>
      <c r="S6" s="117">
        <f t="shared" ref="S6" si="3">+P6/Q6</f>
        <v>7.8765432098765435</v>
      </c>
      <c r="T6" s="118">
        <v>2856.5</v>
      </c>
      <c r="U6" s="119">
        <f>-(T6-P6)/T6</f>
        <v>-0.5532994923857868</v>
      </c>
      <c r="V6" s="120">
        <v>1902777.97</v>
      </c>
      <c r="W6" s="121">
        <v>164602</v>
      </c>
      <c r="X6" s="122">
        <f t="shared" ref="X6" si="4">V6/W6</f>
        <v>11.559871508244129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79</v>
      </c>
      <c r="D6" s="67">
        <v>41831</v>
      </c>
      <c r="E6" s="68" t="s">
        <v>17</v>
      </c>
      <c r="F6" s="69" t="s">
        <v>78</v>
      </c>
      <c r="G6" s="70">
        <v>35</v>
      </c>
      <c r="H6" s="71">
        <v>79</v>
      </c>
      <c r="I6" s="72">
        <v>1</v>
      </c>
      <c r="J6" s="73">
        <v>25607.5</v>
      </c>
      <c r="K6" s="74">
        <v>2371</v>
      </c>
      <c r="L6" s="73">
        <v>42185</v>
      </c>
      <c r="M6" s="74">
        <v>3647</v>
      </c>
      <c r="N6" s="73">
        <v>46051</v>
      </c>
      <c r="O6" s="74">
        <v>4086</v>
      </c>
      <c r="P6" s="75">
        <f t="shared" ref="P6:P11" si="0">+J6+L6+N6</f>
        <v>113843.5</v>
      </c>
      <c r="Q6" s="76">
        <f t="shared" ref="Q6:Q11" si="1">K6+M6+O6</f>
        <v>10104</v>
      </c>
      <c r="R6" s="77">
        <f t="shared" ref="R6:R11" si="2">Q6/H6</f>
        <v>127.89873417721519</v>
      </c>
      <c r="S6" s="78">
        <f t="shared" ref="S6:S11" si="3">+P6/Q6</f>
        <v>11.26717141726049</v>
      </c>
      <c r="T6" s="79"/>
      <c r="U6" s="80" t="e">
        <f t="shared" ref="U6:U11" si="4">-(T6-P6)/T6</f>
        <v>#DIV/0!</v>
      </c>
      <c r="V6" s="81">
        <v>113843.5</v>
      </c>
      <c r="W6" s="82">
        <v>10104</v>
      </c>
      <c r="X6" s="83">
        <f t="shared" ref="X6:X11" si="5">V6/W6</f>
        <v>11.26717141726049</v>
      </c>
      <c r="Y6" s="29"/>
      <c r="AA6" s="30"/>
      <c r="AB6" s="31"/>
    </row>
    <row r="7" spans="1:28" s="3" customFormat="1" ht="24" customHeight="1" x14ac:dyDescent="0.25">
      <c r="B7" s="84">
        <f t="shared" ref="B7:B14" si="6">B6+1</f>
        <v>2</v>
      </c>
      <c r="C7" s="85" t="s">
        <v>74</v>
      </c>
      <c r="D7" s="86">
        <v>41824</v>
      </c>
      <c r="E7" s="87" t="s">
        <v>17</v>
      </c>
      <c r="F7" s="88" t="s">
        <v>75</v>
      </c>
      <c r="G7" s="89">
        <v>32</v>
      </c>
      <c r="H7" s="90">
        <v>25</v>
      </c>
      <c r="I7" s="91">
        <v>2</v>
      </c>
      <c r="J7" s="92">
        <v>1352</v>
      </c>
      <c r="K7" s="93">
        <v>134</v>
      </c>
      <c r="L7" s="92">
        <v>2141.5</v>
      </c>
      <c r="M7" s="93">
        <v>201</v>
      </c>
      <c r="N7" s="92">
        <v>3052</v>
      </c>
      <c r="O7" s="93">
        <v>294</v>
      </c>
      <c r="P7" s="94">
        <f t="shared" si="0"/>
        <v>6545.5</v>
      </c>
      <c r="Q7" s="95">
        <f t="shared" si="1"/>
        <v>629</v>
      </c>
      <c r="R7" s="96">
        <f t="shared" si="2"/>
        <v>25.16</v>
      </c>
      <c r="S7" s="97">
        <f t="shared" si="3"/>
        <v>10.406200317965023</v>
      </c>
      <c r="T7" s="98">
        <v>19330</v>
      </c>
      <c r="U7" s="99">
        <f t="shared" si="4"/>
        <v>-0.66138127263321267</v>
      </c>
      <c r="V7" s="100">
        <v>39252.379999999997</v>
      </c>
      <c r="W7" s="101">
        <v>3731</v>
      </c>
      <c r="X7" s="102">
        <f t="shared" si="5"/>
        <v>10.520605735727687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8</v>
      </c>
      <c r="J8" s="92">
        <v>910</v>
      </c>
      <c r="K8" s="93">
        <v>97</v>
      </c>
      <c r="L8" s="92">
        <v>1514</v>
      </c>
      <c r="M8" s="93">
        <v>155</v>
      </c>
      <c r="N8" s="92">
        <v>1957.5</v>
      </c>
      <c r="O8" s="93">
        <v>213</v>
      </c>
      <c r="P8" s="94">
        <f t="shared" si="0"/>
        <v>4381.5</v>
      </c>
      <c r="Q8" s="95">
        <f t="shared" si="1"/>
        <v>465</v>
      </c>
      <c r="R8" s="96">
        <f t="shared" si="2"/>
        <v>35.769230769230766</v>
      </c>
      <c r="S8" s="97">
        <f t="shared" si="3"/>
        <v>9.4225806451612897</v>
      </c>
      <c r="T8" s="98">
        <v>5267</v>
      </c>
      <c r="U8" s="99">
        <f t="shared" si="4"/>
        <v>-0.16812227074235808</v>
      </c>
      <c r="V8" s="100">
        <v>290666.03999999998</v>
      </c>
      <c r="W8" s="101">
        <v>29995</v>
      </c>
      <c r="X8" s="102">
        <f t="shared" si="5"/>
        <v>9.6904830805134186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14</v>
      </c>
      <c r="J9" s="92">
        <v>1051</v>
      </c>
      <c r="K9" s="93">
        <v>149</v>
      </c>
      <c r="L9" s="92">
        <v>1184</v>
      </c>
      <c r="M9" s="93">
        <v>151</v>
      </c>
      <c r="N9" s="92">
        <v>1777</v>
      </c>
      <c r="O9" s="93">
        <v>238</v>
      </c>
      <c r="P9" s="94">
        <f t="shared" si="0"/>
        <v>4012</v>
      </c>
      <c r="Q9" s="95">
        <f t="shared" si="1"/>
        <v>538</v>
      </c>
      <c r="R9" s="96">
        <f t="shared" si="2"/>
        <v>48.909090909090907</v>
      </c>
      <c r="S9" s="97">
        <f t="shared" si="3"/>
        <v>7.4572490706319705</v>
      </c>
      <c r="T9" s="98">
        <v>3503</v>
      </c>
      <c r="U9" s="99">
        <f t="shared" si="4"/>
        <v>0.14530402512132459</v>
      </c>
      <c r="V9" s="100">
        <v>427929.93</v>
      </c>
      <c r="W9" s="101">
        <v>44776</v>
      </c>
      <c r="X9" s="102">
        <f t="shared" si="5"/>
        <v>9.5571272556726825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65</v>
      </c>
      <c r="D10" s="86">
        <v>41796</v>
      </c>
      <c r="E10" s="87" t="s">
        <v>17</v>
      </c>
      <c r="F10" s="88" t="s">
        <v>17</v>
      </c>
      <c r="G10" s="89">
        <v>22</v>
      </c>
      <c r="H10" s="90">
        <v>7</v>
      </c>
      <c r="I10" s="91">
        <v>6</v>
      </c>
      <c r="J10" s="92">
        <v>769</v>
      </c>
      <c r="K10" s="93">
        <v>73</v>
      </c>
      <c r="L10" s="92">
        <v>1376</v>
      </c>
      <c r="M10" s="93">
        <v>117</v>
      </c>
      <c r="N10" s="92">
        <v>1574</v>
      </c>
      <c r="O10" s="93">
        <v>139</v>
      </c>
      <c r="P10" s="94">
        <f t="shared" si="0"/>
        <v>3719</v>
      </c>
      <c r="Q10" s="95">
        <f t="shared" si="1"/>
        <v>329</v>
      </c>
      <c r="R10" s="96">
        <f t="shared" si="2"/>
        <v>47</v>
      </c>
      <c r="S10" s="97">
        <f t="shared" si="3"/>
        <v>11.303951367781155</v>
      </c>
      <c r="T10" s="98">
        <v>5854</v>
      </c>
      <c r="U10" s="99">
        <f t="shared" si="4"/>
        <v>-0.364707892039631</v>
      </c>
      <c r="V10" s="100">
        <v>349538.76</v>
      </c>
      <c r="W10" s="101">
        <v>33355</v>
      </c>
      <c r="X10" s="102">
        <f t="shared" si="5"/>
        <v>10.479351221705892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54</v>
      </c>
      <c r="D11" s="86">
        <v>41768</v>
      </c>
      <c r="E11" s="87" t="s">
        <v>17</v>
      </c>
      <c r="F11" s="88" t="s">
        <v>17</v>
      </c>
      <c r="G11" s="89">
        <v>22</v>
      </c>
      <c r="H11" s="90">
        <v>17</v>
      </c>
      <c r="I11" s="91">
        <v>10</v>
      </c>
      <c r="J11" s="92">
        <v>816</v>
      </c>
      <c r="K11" s="93">
        <v>97</v>
      </c>
      <c r="L11" s="92">
        <v>933</v>
      </c>
      <c r="M11" s="93">
        <v>124</v>
      </c>
      <c r="N11" s="92">
        <v>1220</v>
      </c>
      <c r="O11" s="93">
        <v>151</v>
      </c>
      <c r="P11" s="94">
        <f t="shared" si="0"/>
        <v>2969</v>
      </c>
      <c r="Q11" s="95">
        <f t="shared" si="1"/>
        <v>372</v>
      </c>
      <c r="R11" s="96">
        <f t="shared" si="2"/>
        <v>21.882352941176471</v>
      </c>
      <c r="S11" s="97">
        <f t="shared" si="3"/>
        <v>7.981182795698925</v>
      </c>
      <c r="T11" s="98">
        <v>4335</v>
      </c>
      <c r="U11" s="99">
        <f t="shared" si="4"/>
        <v>-0.31510957324106115</v>
      </c>
      <c r="V11" s="100">
        <v>238213.21</v>
      </c>
      <c r="W11" s="101">
        <v>25806</v>
      </c>
      <c r="X11" s="102">
        <f t="shared" si="5"/>
        <v>9.2309234286600006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7</v>
      </c>
      <c r="I12" s="91">
        <v>16</v>
      </c>
      <c r="J12" s="92">
        <v>339</v>
      </c>
      <c r="K12" s="93">
        <v>41</v>
      </c>
      <c r="L12" s="92">
        <v>438</v>
      </c>
      <c r="M12" s="93">
        <v>53</v>
      </c>
      <c r="N12" s="92">
        <v>332</v>
      </c>
      <c r="O12" s="93">
        <v>41</v>
      </c>
      <c r="P12" s="94">
        <f t="shared" ref="P12:P14" si="7">+J12+L12+N12</f>
        <v>1109</v>
      </c>
      <c r="Q12" s="95">
        <f t="shared" ref="Q12:Q14" si="8">K12+M12+O12</f>
        <v>135</v>
      </c>
      <c r="R12" s="96">
        <f t="shared" ref="R12:R14" si="9">Q12/H12</f>
        <v>19.285714285714285</v>
      </c>
      <c r="S12" s="97">
        <f t="shared" ref="S12:S14" si="10">+P12/Q12</f>
        <v>8.2148148148148152</v>
      </c>
      <c r="T12" s="98">
        <v>785</v>
      </c>
      <c r="U12" s="99">
        <f t="shared" ref="U12:U14" si="11">-(T12-P12)/T12</f>
        <v>0.41273885350318473</v>
      </c>
      <c r="V12" s="100">
        <v>360403.95</v>
      </c>
      <c r="W12" s="101">
        <v>33736</v>
      </c>
      <c r="X12" s="102">
        <f t="shared" ref="X12:X14" si="12">V12/W12</f>
        <v>10.68306705003557</v>
      </c>
      <c r="Y12" s="29"/>
      <c r="AA12" s="30"/>
      <c r="AB12" s="31"/>
    </row>
    <row r="13" spans="1:28" s="3" customFormat="1" ht="24" customHeight="1" x14ac:dyDescent="0.25">
      <c r="B13" s="84">
        <f t="shared" si="6"/>
        <v>8</v>
      </c>
      <c r="C13" s="85" t="s">
        <v>49</v>
      </c>
      <c r="D13" s="86">
        <v>41754</v>
      </c>
      <c r="E13" s="87" t="s">
        <v>17</v>
      </c>
      <c r="F13" s="88" t="s">
        <v>17</v>
      </c>
      <c r="G13" s="89">
        <v>7</v>
      </c>
      <c r="H13" s="90">
        <v>5</v>
      </c>
      <c r="I13" s="91">
        <v>11</v>
      </c>
      <c r="J13" s="92">
        <v>121.5</v>
      </c>
      <c r="K13" s="93">
        <v>16</v>
      </c>
      <c r="L13" s="92">
        <v>344</v>
      </c>
      <c r="M13" s="93">
        <v>42</v>
      </c>
      <c r="N13" s="92">
        <v>460.5</v>
      </c>
      <c r="O13" s="93">
        <v>63</v>
      </c>
      <c r="P13" s="94">
        <f>+J13+L13+N13</f>
        <v>926</v>
      </c>
      <c r="Q13" s="95">
        <f>K13+M13+O13</f>
        <v>121</v>
      </c>
      <c r="R13" s="96">
        <f>Q13/H13</f>
        <v>24.2</v>
      </c>
      <c r="S13" s="97">
        <f>+P13/Q13</f>
        <v>7.6528925619834709</v>
      </c>
      <c r="T13" s="98">
        <v>185</v>
      </c>
      <c r="U13" s="99">
        <f>-(T13-P13)/T13</f>
        <v>4.0054054054054058</v>
      </c>
      <c r="V13" s="100">
        <v>91252.69</v>
      </c>
      <c r="W13" s="101">
        <v>8221</v>
      </c>
      <c r="X13" s="102">
        <f>V13/W13</f>
        <v>11.099950127721689</v>
      </c>
      <c r="Y13" s="29"/>
      <c r="AA13" s="30"/>
      <c r="AB13" s="31"/>
    </row>
    <row r="14" spans="1:28" s="3" customFormat="1" ht="24" customHeight="1" thickBot="1" x14ac:dyDescent="0.3">
      <c r="B14" s="103">
        <f t="shared" si="6"/>
        <v>9</v>
      </c>
      <c r="C14" s="36" t="s">
        <v>44</v>
      </c>
      <c r="D14" s="37">
        <v>41747</v>
      </c>
      <c r="E14" s="38" t="s">
        <v>17</v>
      </c>
      <c r="F14" s="39" t="s">
        <v>17</v>
      </c>
      <c r="G14" s="40">
        <v>27</v>
      </c>
      <c r="H14" s="18">
        <v>3</v>
      </c>
      <c r="I14" s="19">
        <v>13</v>
      </c>
      <c r="J14" s="20">
        <v>44</v>
      </c>
      <c r="K14" s="21">
        <v>6</v>
      </c>
      <c r="L14" s="20">
        <v>57</v>
      </c>
      <c r="M14" s="21">
        <v>8</v>
      </c>
      <c r="N14" s="20">
        <v>79</v>
      </c>
      <c r="O14" s="21">
        <v>11</v>
      </c>
      <c r="P14" s="41">
        <f t="shared" si="7"/>
        <v>180</v>
      </c>
      <c r="Q14" s="42">
        <f t="shared" si="8"/>
        <v>25</v>
      </c>
      <c r="R14" s="43">
        <f t="shared" si="9"/>
        <v>8.3333333333333339</v>
      </c>
      <c r="S14" s="44">
        <f t="shared" si="10"/>
        <v>7.2</v>
      </c>
      <c r="T14" s="22">
        <v>556.5</v>
      </c>
      <c r="U14" s="45">
        <f t="shared" si="11"/>
        <v>-0.67654986522911054</v>
      </c>
      <c r="V14" s="26">
        <v>288726.99</v>
      </c>
      <c r="W14" s="27">
        <v>28150</v>
      </c>
      <c r="X14" s="46">
        <f t="shared" si="12"/>
        <v>10.256731438721136</v>
      </c>
      <c r="Y14" s="29"/>
      <c r="AA14" s="30"/>
      <c r="AB14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74</v>
      </c>
      <c r="D6" s="67">
        <v>41824</v>
      </c>
      <c r="E6" s="68" t="s">
        <v>17</v>
      </c>
      <c r="F6" s="69" t="s">
        <v>75</v>
      </c>
      <c r="G6" s="70">
        <v>32</v>
      </c>
      <c r="H6" s="71">
        <v>40</v>
      </c>
      <c r="I6" s="72">
        <v>1</v>
      </c>
      <c r="J6" s="73">
        <v>5286</v>
      </c>
      <c r="K6" s="74">
        <v>434</v>
      </c>
      <c r="L6" s="73">
        <v>6669</v>
      </c>
      <c r="M6" s="74">
        <v>600</v>
      </c>
      <c r="N6" s="73">
        <v>7375</v>
      </c>
      <c r="O6" s="74">
        <v>673</v>
      </c>
      <c r="P6" s="75">
        <f>+J6+L6+N6</f>
        <v>19330</v>
      </c>
      <c r="Q6" s="76">
        <f>K6+M6+O6</f>
        <v>1707</v>
      </c>
      <c r="R6" s="77">
        <f>Q6/H6</f>
        <v>42.674999999999997</v>
      </c>
      <c r="S6" s="78">
        <f>+P6/Q6</f>
        <v>11.323960164030463</v>
      </c>
      <c r="T6" s="79"/>
      <c r="U6" s="80" t="e">
        <f>-(T6-P6)/T6</f>
        <v>#DIV/0!</v>
      </c>
      <c r="V6" s="100">
        <v>19330</v>
      </c>
      <c r="W6" s="101">
        <v>1707</v>
      </c>
      <c r="X6" s="83">
        <f>V6/W6</f>
        <v>11.323960164030463</v>
      </c>
      <c r="Y6" s="29"/>
      <c r="AA6" s="30"/>
      <c r="AB6" s="31"/>
    </row>
    <row r="7" spans="1:28" s="3" customFormat="1" ht="24" customHeight="1" x14ac:dyDescent="0.25">
      <c r="B7" s="84">
        <f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10</v>
      </c>
      <c r="I7" s="91">
        <v>5</v>
      </c>
      <c r="J7" s="92">
        <v>1327</v>
      </c>
      <c r="K7" s="93">
        <v>143</v>
      </c>
      <c r="L7" s="92">
        <v>1957</v>
      </c>
      <c r="M7" s="93">
        <v>192</v>
      </c>
      <c r="N7" s="92">
        <v>2570</v>
      </c>
      <c r="O7" s="93">
        <v>252</v>
      </c>
      <c r="P7" s="94">
        <f>+J7+L7+N7</f>
        <v>5854</v>
      </c>
      <c r="Q7" s="95">
        <f>K7+M7+O7</f>
        <v>587</v>
      </c>
      <c r="R7" s="96">
        <f>Q7/H7</f>
        <v>58.7</v>
      </c>
      <c r="S7" s="97">
        <f>+P7/Q7</f>
        <v>9.9727427597955707</v>
      </c>
      <c r="T7" s="98">
        <v>7285</v>
      </c>
      <c r="U7" s="99">
        <f>-(T7-P7)/T7</f>
        <v>-0.19643102264927934</v>
      </c>
      <c r="V7" s="100">
        <v>340594.26</v>
      </c>
      <c r="W7" s="101">
        <v>32432</v>
      </c>
      <c r="X7" s="102">
        <f>V7/W7</f>
        <v>10.501796373951652</v>
      </c>
      <c r="Y7" s="29"/>
      <c r="AA7" s="30"/>
      <c r="AB7" s="31"/>
    </row>
    <row r="8" spans="1:28" s="3" customFormat="1" ht="24" customHeight="1" x14ac:dyDescent="0.25">
      <c r="B8" s="84">
        <f t="shared" ref="B8:B13" si="0">B7+1</f>
        <v>3</v>
      </c>
      <c r="C8" s="85" t="s">
        <v>60</v>
      </c>
      <c r="D8" s="86">
        <v>41782</v>
      </c>
      <c r="E8" s="87" t="s">
        <v>17</v>
      </c>
      <c r="F8" s="88" t="s">
        <v>17</v>
      </c>
      <c r="G8" s="89">
        <v>30</v>
      </c>
      <c r="H8" s="90">
        <v>13</v>
      </c>
      <c r="I8" s="91">
        <v>7</v>
      </c>
      <c r="J8" s="92">
        <v>984</v>
      </c>
      <c r="K8" s="93">
        <v>108</v>
      </c>
      <c r="L8" s="92">
        <v>1900.5</v>
      </c>
      <c r="M8" s="93">
        <v>204</v>
      </c>
      <c r="N8" s="92">
        <v>2382.5</v>
      </c>
      <c r="O8" s="93">
        <v>260</v>
      </c>
      <c r="P8" s="94">
        <f>+J8+L8+N8</f>
        <v>5267</v>
      </c>
      <c r="Q8" s="95">
        <f>K8+M8+O8</f>
        <v>572</v>
      </c>
      <c r="R8" s="96">
        <f>Q8/H8</f>
        <v>44</v>
      </c>
      <c r="S8" s="97">
        <f>+P8/Q8</f>
        <v>9.2080419580419584</v>
      </c>
      <c r="T8" s="98">
        <v>7625.5</v>
      </c>
      <c r="U8" s="99">
        <f>-(T8-P8)/T8</f>
        <v>-0.30929119402006428</v>
      </c>
      <c r="V8" s="100">
        <v>281750.37</v>
      </c>
      <c r="W8" s="101">
        <v>28982</v>
      </c>
      <c r="X8" s="102">
        <f>V8/W8</f>
        <v>9.721564074252985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15</v>
      </c>
      <c r="I9" s="91">
        <v>9</v>
      </c>
      <c r="J9" s="92">
        <v>883</v>
      </c>
      <c r="K9" s="93">
        <v>106</v>
      </c>
      <c r="L9" s="92">
        <v>1671</v>
      </c>
      <c r="M9" s="93">
        <v>194</v>
      </c>
      <c r="N9" s="92">
        <v>1781</v>
      </c>
      <c r="O9" s="93">
        <v>209</v>
      </c>
      <c r="P9" s="94">
        <f>+J9+L9+N9</f>
        <v>4335</v>
      </c>
      <c r="Q9" s="95">
        <f>K9+M9+O9</f>
        <v>509</v>
      </c>
      <c r="R9" s="96">
        <f>Q9/H9</f>
        <v>33.93333333333333</v>
      </c>
      <c r="S9" s="97">
        <f>+P9/Q9</f>
        <v>8.5166994106090375</v>
      </c>
      <c r="T9" s="98">
        <v>4537.5</v>
      </c>
      <c r="U9" s="99">
        <f>-(T9-P9)/T9</f>
        <v>-4.4628099173553717E-2</v>
      </c>
      <c r="V9" s="100">
        <v>231799.35</v>
      </c>
      <c r="W9" s="101">
        <v>24983</v>
      </c>
      <c r="X9" s="102">
        <f>V9/W9</f>
        <v>9.2782832325981666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11</v>
      </c>
      <c r="I10" s="91">
        <v>13</v>
      </c>
      <c r="J10" s="92">
        <v>767</v>
      </c>
      <c r="K10" s="93">
        <v>93</v>
      </c>
      <c r="L10" s="92">
        <v>1190</v>
      </c>
      <c r="M10" s="93">
        <v>142</v>
      </c>
      <c r="N10" s="92">
        <v>1546</v>
      </c>
      <c r="O10" s="93">
        <v>178</v>
      </c>
      <c r="P10" s="94">
        <f>+J10+L10+N10</f>
        <v>3503</v>
      </c>
      <c r="Q10" s="95">
        <f>K10+M10+O10</f>
        <v>413</v>
      </c>
      <c r="R10" s="96">
        <f>Q10/H10</f>
        <v>37.545454545454547</v>
      </c>
      <c r="S10" s="97">
        <f>+P10/Q10</f>
        <v>8.4818401937046008</v>
      </c>
      <c r="T10" s="98">
        <v>5158.5</v>
      </c>
      <c r="U10" s="99">
        <f>-(T10-P10)/T10</f>
        <v>-0.3209266259571581</v>
      </c>
      <c r="V10" s="100">
        <v>420117.43</v>
      </c>
      <c r="W10" s="101">
        <v>43727</v>
      </c>
      <c r="X10" s="102">
        <f>V10/W10</f>
        <v>9.6077350378484692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6</v>
      </c>
      <c r="I11" s="91">
        <v>15</v>
      </c>
      <c r="J11" s="92">
        <v>191</v>
      </c>
      <c r="K11" s="93">
        <v>27</v>
      </c>
      <c r="L11" s="92">
        <v>223</v>
      </c>
      <c r="M11" s="93">
        <v>29</v>
      </c>
      <c r="N11" s="92">
        <v>371</v>
      </c>
      <c r="O11" s="93">
        <v>48</v>
      </c>
      <c r="P11" s="94">
        <f t="shared" ref="P11:P12" si="1">+J11+L11+N11</f>
        <v>785</v>
      </c>
      <c r="Q11" s="95">
        <f t="shared" ref="Q11:Q12" si="2">K11+M11+O11</f>
        <v>104</v>
      </c>
      <c r="R11" s="96">
        <f t="shared" ref="R11:R12" si="3">Q11/H11</f>
        <v>17.333333333333332</v>
      </c>
      <c r="S11" s="97">
        <f t="shared" ref="S11:S12" si="4">+P11/Q11</f>
        <v>7.5480769230769234</v>
      </c>
      <c r="T11" s="98">
        <v>1193</v>
      </c>
      <c r="U11" s="99">
        <f t="shared" ref="U11:U12" si="5">-(T11-P11)/T11</f>
        <v>-0.34199497066219614</v>
      </c>
      <c r="V11" s="100">
        <v>358666.95</v>
      </c>
      <c r="W11" s="101">
        <v>33506</v>
      </c>
      <c r="X11" s="102">
        <f t="shared" ref="X11:X12" si="6">V11/W11</f>
        <v>10.704558884975826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4</v>
      </c>
      <c r="I12" s="91">
        <v>12</v>
      </c>
      <c r="J12" s="92">
        <v>186</v>
      </c>
      <c r="K12" s="93">
        <v>23</v>
      </c>
      <c r="L12" s="92">
        <v>157.5</v>
      </c>
      <c r="M12" s="93">
        <v>19</v>
      </c>
      <c r="N12" s="92">
        <v>213</v>
      </c>
      <c r="O12" s="93">
        <v>26</v>
      </c>
      <c r="P12" s="94">
        <f t="shared" si="1"/>
        <v>556.5</v>
      </c>
      <c r="Q12" s="95">
        <f t="shared" si="2"/>
        <v>68</v>
      </c>
      <c r="R12" s="96">
        <f t="shared" si="3"/>
        <v>17</v>
      </c>
      <c r="S12" s="97">
        <f t="shared" si="4"/>
        <v>8.1838235294117645</v>
      </c>
      <c r="T12" s="98">
        <v>872.5</v>
      </c>
      <c r="U12" s="99">
        <f t="shared" si="5"/>
        <v>-0.36217765042979944</v>
      </c>
      <c r="V12" s="100">
        <v>288252.49</v>
      </c>
      <c r="W12" s="101">
        <v>28087</v>
      </c>
      <c r="X12" s="102">
        <f t="shared" si="6"/>
        <v>10.262843664328692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10</v>
      </c>
      <c r="J13" s="20">
        <v>20</v>
      </c>
      <c r="K13" s="21">
        <v>2</v>
      </c>
      <c r="L13" s="20">
        <v>74</v>
      </c>
      <c r="M13" s="21">
        <v>8</v>
      </c>
      <c r="N13" s="20">
        <v>91</v>
      </c>
      <c r="O13" s="21">
        <v>10</v>
      </c>
      <c r="P13" s="41">
        <f>+J13+L13+N13</f>
        <v>185</v>
      </c>
      <c r="Q13" s="42">
        <f>K13+M13+O13</f>
        <v>20</v>
      </c>
      <c r="R13" s="43">
        <f>Q13/H13</f>
        <v>10</v>
      </c>
      <c r="S13" s="44">
        <f>+P13/Q13</f>
        <v>9.25</v>
      </c>
      <c r="T13" s="22">
        <v>91.5</v>
      </c>
      <c r="U13" s="45">
        <f>-(T13-P13)/T13</f>
        <v>1.0218579234972678</v>
      </c>
      <c r="V13" s="26">
        <v>90154.69</v>
      </c>
      <c r="W13" s="27">
        <v>8081</v>
      </c>
      <c r="X13" s="46">
        <f>V13/W13</f>
        <v>11.156377923524317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70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71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14</v>
      </c>
      <c r="I6" s="72">
        <v>6</v>
      </c>
      <c r="J6" s="73">
        <v>2893</v>
      </c>
      <c r="K6" s="74">
        <v>312</v>
      </c>
      <c r="L6" s="73">
        <v>1550</v>
      </c>
      <c r="M6" s="74">
        <v>156</v>
      </c>
      <c r="N6" s="73">
        <v>3182.5</v>
      </c>
      <c r="O6" s="74">
        <v>329</v>
      </c>
      <c r="P6" s="75">
        <f>+J6+L6+N6</f>
        <v>7625.5</v>
      </c>
      <c r="Q6" s="76">
        <f>K6+M6+O6</f>
        <v>797</v>
      </c>
      <c r="R6" s="77">
        <f>Q6/H6</f>
        <v>56.928571428571431</v>
      </c>
      <c r="S6" s="78">
        <f>+P6/Q6</f>
        <v>9.5677540777917187</v>
      </c>
      <c r="T6" s="79">
        <v>16491.5</v>
      </c>
      <c r="U6" s="80">
        <f>-(T6-P6)/T6</f>
        <v>-0.53761028408574119</v>
      </c>
      <c r="V6" s="81">
        <v>271311.24</v>
      </c>
      <c r="W6" s="82">
        <v>27768</v>
      </c>
      <c r="X6" s="83">
        <f>V6/W6</f>
        <v>9.7706439066551418</v>
      </c>
      <c r="Y6" s="29"/>
      <c r="AA6" s="30"/>
      <c r="AB6" s="31"/>
    </row>
    <row r="7" spans="1:28" s="3" customFormat="1" ht="24" customHeight="1" x14ac:dyDescent="0.25">
      <c r="B7" s="84">
        <f t="shared" ref="B7:B13" si="0">B6+1</f>
        <v>2</v>
      </c>
      <c r="C7" s="85" t="s">
        <v>65</v>
      </c>
      <c r="D7" s="86">
        <v>41796</v>
      </c>
      <c r="E7" s="87" t="s">
        <v>17</v>
      </c>
      <c r="F7" s="88" t="s">
        <v>17</v>
      </c>
      <c r="G7" s="89">
        <v>22</v>
      </c>
      <c r="H7" s="90">
        <v>8</v>
      </c>
      <c r="I7" s="91">
        <v>4</v>
      </c>
      <c r="J7" s="92">
        <v>2775</v>
      </c>
      <c r="K7" s="93">
        <v>266</v>
      </c>
      <c r="L7" s="92">
        <v>2047</v>
      </c>
      <c r="M7" s="93">
        <v>183</v>
      </c>
      <c r="N7" s="92">
        <v>2463</v>
      </c>
      <c r="O7" s="93">
        <v>228</v>
      </c>
      <c r="P7" s="94">
        <f t="shared" ref="P7:P12" si="1">+J7+L7+N7</f>
        <v>7285</v>
      </c>
      <c r="Q7" s="95">
        <f t="shared" ref="Q7:Q12" si="2">K7+M7+O7</f>
        <v>677</v>
      </c>
      <c r="R7" s="96">
        <f t="shared" ref="R7:R12" si="3">Q7/H7</f>
        <v>84.625</v>
      </c>
      <c r="S7" s="97">
        <f t="shared" ref="S7:S12" si="4">+P7/Q7</f>
        <v>10.760709010339735</v>
      </c>
      <c r="T7" s="98">
        <v>29354.5</v>
      </c>
      <c r="U7" s="99">
        <f t="shared" ref="U7:U12" si="5">-(T7-P7)/T7</f>
        <v>-0.75182680679282565</v>
      </c>
      <c r="V7" s="100">
        <v>328323.76</v>
      </c>
      <c r="W7" s="101">
        <v>31092</v>
      </c>
      <c r="X7" s="102">
        <f t="shared" ref="X7:X12" si="6">V7/W7</f>
        <v>10.559750418113985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12</v>
      </c>
      <c r="I8" s="91">
        <v>12</v>
      </c>
      <c r="J8" s="92">
        <v>1979.5</v>
      </c>
      <c r="K8" s="93">
        <v>213</v>
      </c>
      <c r="L8" s="92">
        <v>1304.5</v>
      </c>
      <c r="M8" s="93">
        <v>141</v>
      </c>
      <c r="N8" s="92">
        <v>1874.5</v>
      </c>
      <c r="O8" s="93">
        <v>213</v>
      </c>
      <c r="P8" s="94">
        <f>+J8+L8+N8</f>
        <v>5158.5</v>
      </c>
      <c r="Q8" s="95">
        <f>K8+M8+O8</f>
        <v>567</v>
      </c>
      <c r="R8" s="96">
        <f>Q8/H8</f>
        <v>47.25</v>
      </c>
      <c r="S8" s="97">
        <f>+P8/Q8</f>
        <v>9.0978835978835981</v>
      </c>
      <c r="T8" s="98">
        <v>7487</v>
      </c>
      <c r="U8" s="99">
        <f>-(T8-P8)/T8</f>
        <v>-0.3110057432883665</v>
      </c>
      <c r="V8" s="100">
        <v>412362.43</v>
      </c>
      <c r="W8" s="101">
        <v>42806</v>
      </c>
      <c r="X8" s="102">
        <f>V8/W8</f>
        <v>9.6332857543335049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17</v>
      </c>
      <c r="I9" s="91">
        <v>8</v>
      </c>
      <c r="J9" s="92">
        <v>1812.5</v>
      </c>
      <c r="K9" s="93">
        <v>216</v>
      </c>
      <c r="L9" s="92">
        <v>904</v>
      </c>
      <c r="M9" s="93">
        <v>105</v>
      </c>
      <c r="N9" s="92">
        <v>1821</v>
      </c>
      <c r="O9" s="93">
        <v>215</v>
      </c>
      <c r="P9" s="94">
        <f t="shared" si="1"/>
        <v>4537.5</v>
      </c>
      <c r="Q9" s="95">
        <f t="shared" si="2"/>
        <v>536</v>
      </c>
      <c r="R9" s="96">
        <f t="shared" si="3"/>
        <v>31.529411764705884</v>
      </c>
      <c r="S9" s="97">
        <f t="shared" si="4"/>
        <v>8.4654850746268657</v>
      </c>
      <c r="T9" s="98">
        <v>5301</v>
      </c>
      <c r="U9" s="99">
        <f t="shared" si="5"/>
        <v>-0.14402942840973401</v>
      </c>
      <c r="V9" s="100">
        <v>223991.85</v>
      </c>
      <c r="W9" s="101">
        <v>24035</v>
      </c>
      <c r="X9" s="102">
        <f t="shared" si="6"/>
        <v>9.3194029540253798</v>
      </c>
      <c r="Y9" s="29"/>
      <c r="AA9" s="30"/>
      <c r="AB9" s="31"/>
    </row>
    <row r="10" spans="1:28" s="3" customFormat="1" ht="24" customHeight="1" x14ac:dyDescent="0.25">
      <c r="B10" s="84">
        <f t="shared" si="0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20</v>
      </c>
      <c r="J10" s="92">
        <v>536</v>
      </c>
      <c r="K10" s="93">
        <v>55</v>
      </c>
      <c r="L10" s="92">
        <v>416</v>
      </c>
      <c r="M10" s="93">
        <v>36</v>
      </c>
      <c r="N10" s="92">
        <v>593</v>
      </c>
      <c r="O10" s="93">
        <v>52</v>
      </c>
      <c r="P10" s="94">
        <f t="shared" si="1"/>
        <v>1545</v>
      </c>
      <c r="Q10" s="95">
        <f t="shared" si="2"/>
        <v>143</v>
      </c>
      <c r="R10" s="96">
        <f t="shared" si="3"/>
        <v>20.428571428571427</v>
      </c>
      <c r="S10" s="97">
        <f t="shared" si="4"/>
        <v>10.804195804195805</v>
      </c>
      <c r="T10" s="98">
        <v>3036</v>
      </c>
      <c r="U10" s="99">
        <f t="shared" si="5"/>
        <v>-0.49110671936758893</v>
      </c>
      <c r="V10" s="100">
        <v>830412.63</v>
      </c>
      <c r="W10" s="101">
        <v>90966</v>
      </c>
      <c r="X10" s="102">
        <f t="shared" si="6"/>
        <v>9.1288242859969664</v>
      </c>
      <c r="Y10" s="29"/>
      <c r="AA10" s="30"/>
      <c r="AB10" s="31"/>
    </row>
    <row r="11" spans="1:28" s="3" customFormat="1" ht="24" customHeight="1" x14ac:dyDescent="0.25">
      <c r="B11" s="84">
        <f t="shared" si="0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10</v>
      </c>
      <c r="I11" s="91">
        <v>14</v>
      </c>
      <c r="J11" s="92">
        <v>487</v>
      </c>
      <c r="K11" s="93">
        <v>65</v>
      </c>
      <c r="L11" s="92">
        <v>389</v>
      </c>
      <c r="M11" s="93">
        <v>55</v>
      </c>
      <c r="N11" s="92">
        <v>317</v>
      </c>
      <c r="O11" s="93">
        <v>46</v>
      </c>
      <c r="P11" s="94">
        <f t="shared" si="1"/>
        <v>1193</v>
      </c>
      <c r="Q11" s="95">
        <f t="shared" si="2"/>
        <v>166</v>
      </c>
      <c r="R11" s="96">
        <f t="shared" si="3"/>
        <v>16.600000000000001</v>
      </c>
      <c r="S11" s="97">
        <f t="shared" si="4"/>
        <v>7.1867469879518069</v>
      </c>
      <c r="T11" s="98">
        <v>1180</v>
      </c>
      <c r="U11" s="99">
        <f t="shared" si="5"/>
        <v>1.1016949152542373E-2</v>
      </c>
      <c r="V11" s="100">
        <v>356657.95</v>
      </c>
      <c r="W11" s="101">
        <v>33232</v>
      </c>
      <c r="X11" s="102">
        <f t="shared" si="6"/>
        <v>10.73236488926336</v>
      </c>
      <c r="Y11" s="29"/>
      <c r="AA11" s="30"/>
      <c r="AB11" s="31"/>
    </row>
    <row r="12" spans="1:28" s="3" customFormat="1" ht="24" customHeight="1" x14ac:dyDescent="0.25">
      <c r="B12" s="84">
        <f t="shared" si="0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11</v>
      </c>
      <c r="J12" s="92">
        <v>425</v>
      </c>
      <c r="K12" s="93">
        <v>52</v>
      </c>
      <c r="L12" s="92">
        <v>156.5</v>
      </c>
      <c r="M12" s="93">
        <v>18</v>
      </c>
      <c r="N12" s="92">
        <v>291</v>
      </c>
      <c r="O12" s="93">
        <v>33</v>
      </c>
      <c r="P12" s="94">
        <f t="shared" si="1"/>
        <v>872.5</v>
      </c>
      <c r="Q12" s="95">
        <f t="shared" si="2"/>
        <v>103</v>
      </c>
      <c r="R12" s="96">
        <f t="shared" si="3"/>
        <v>17.166666666666668</v>
      </c>
      <c r="S12" s="97">
        <f t="shared" si="4"/>
        <v>8.4708737864077666</v>
      </c>
      <c r="T12" s="98">
        <v>1032</v>
      </c>
      <c r="U12" s="99">
        <f t="shared" si="5"/>
        <v>-0.15455426356589147</v>
      </c>
      <c r="V12" s="100">
        <v>286617.49</v>
      </c>
      <c r="W12" s="101">
        <v>27864</v>
      </c>
      <c r="X12" s="102">
        <f t="shared" si="6"/>
        <v>10.286300961814527</v>
      </c>
      <c r="Y12" s="29"/>
      <c r="AA12" s="30"/>
      <c r="AB12" s="31"/>
    </row>
    <row r="13" spans="1:28" s="3" customFormat="1" ht="24" customHeight="1" thickBot="1" x14ac:dyDescent="0.3">
      <c r="B13" s="103">
        <f t="shared" si="0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1</v>
      </c>
      <c r="I13" s="19">
        <v>9</v>
      </c>
      <c r="J13" s="20">
        <v>9.5</v>
      </c>
      <c r="K13" s="21">
        <v>1</v>
      </c>
      <c r="L13" s="20">
        <v>41</v>
      </c>
      <c r="M13" s="21">
        <v>4</v>
      </c>
      <c r="N13" s="20">
        <v>41</v>
      </c>
      <c r="O13" s="21">
        <v>4</v>
      </c>
      <c r="P13" s="41">
        <f>+J13+L13+N13</f>
        <v>91.5</v>
      </c>
      <c r="Q13" s="42">
        <f>K13+M13+O13</f>
        <v>9</v>
      </c>
      <c r="R13" s="43">
        <f>Q13/H13</f>
        <v>9</v>
      </c>
      <c r="S13" s="44">
        <f>+P13/Q13</f>
        <v>10.166666666666666</v>
      </c>
      <c r="T13" s="22">
        <v>746.5</v>
      </c>
      <c r="U13" s="45">
        <f>-(T13-P13)/T13</f>
        <v>-0.87742799732083054</v>
      </c>
      <c r="V13" s="26">
        <v>88501.09</v>
      </c>
      <c r="W13" s="27">
        <v>7771</v>
      </c>
      <c r="X13" s="46">
        <f>V13/W13</f>
        <v>11.388635954188649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33</v>
      </c>
      <c r="I6" s="72">
        <v>3</v>
      </c>
      <c r="J6" s="73">
        <v>8231.5</v>
      </c>
      <c r="K6" s="74">
        <v>759</v>
      </c>
      <c r="L6" s="73">
        <v>10082</v>
      </c>
      <c r="M6" s="74">
        <v>901</v>
      </c>
      <c r="N6" s="73">
        <v>11041</v>
      </c>
      <c r="O6" s="74">
        <v>1005</v>
      </c>
      <c r="P6" s="75">
        <f t="shared" ref="P6:P12" si="0">+J6+L6+N6</f>
        <v>29354.5</v>
      </c>
      <c r="Q6" s="76">
        <f t="shared" ref="Q6:Q12" si="1">K6+M6+O6</f>
        <v>2665</v>
      </c>
      <c r="R6" s="77">
        <f t="shared" ref="R6:R12" si="2">Q6/H6</f>
        <v>80.757575757575751</v>
      </c>
      <c r="S6" s="78">
        <f t="shared" ref="S6:S12" si="3">+P6/Q6</f>
        <v>11.014821763602251</v>
      </c>
      <c r="T6" s="79">
        <v>54019</v>
      </c>
      <c r="U6" s="80">
        <f t="shared" ref="U6:U12" si="4">-(T6-P6)/T6</f>
        <v>-0.45658934819230274</v>
      </c>
      <c r="V6" s="81">
        <v>292706.3</v>
      </c>
      <c r="W6" s="82">
        <v>27294</v>
      </c>
      <c r="X6" s="83">
        <f t="shared" ref="X6:X12" si="5">V6/W6</f>
        <v>10.724199457756283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5</v>
      </c>
      <c r="J7" s="92">
        <v>3661.5</v>
      </c>
      <c r="K7" s="93">
        <v>404</v>
      </c>
      <c r="L7" s="92">
        <v>5694.5</v>
      </c>
      <c r="M7" s="93">
        <v>603</v>
      </c>
      <c r="N7" s="92">
        <v>7135.5</v>
      </c>
      <c r="O7" s="93">
        <v>758</v>
      </c>
      <c r="P7" s="94">
        <f t="shared" si="0"/>
        <v>16491.5</v>
      </c>
      <c r="Q7" s="95">
        <f t="shared" si="1"/>
        <v>1765</v>
      </c>
      <c r="R7" s="96">
        <f t="shared" si="2"/>
        <v>103.82352941176471</v>
      </c>
      <c r="S7" s="97">
        <f t="shared" si="3"/>
        <v>9.3436260623229455</v>
      </c>
      <c r="T7" s="98">
        <v>16162.5</v>
      </c>
      <c r="U7" s="99">
        <f t="shared" si="4"/>
        <v>2.0355761794276877E-2</v>
      </c>
      <c r="V7" s="100">
        <v>250586.74</v>
      </c>
      <c r="W7" s="101">
        <v>25387</v>
      </c>
      <c r="X7" s="102">
        <f t="shared" si="5"/>
        <v>9.8706716035766338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11</v>
      </c>
      <c r="J8" s="92">
        <v>1558</v>
      </c>
      <c r="K8" s="93">
        <v>173</v>
      </c>
      <c r="L8" s="92">
        <v>2691</v>
      </c>
      <c r="M8" s="93">
        <v>291</v>
      </c>
      <c r="N8" s="92">
        <v>3238</v>
      </c>
      <c r="O8" s="93">
        <v>337</v>
      </c>
      <c r="P8" s="94">
        <f>+J8+L8+N8</f>
        <v>7487</v>
      </c>
      <c r="Q8" s="95">
        <f>K8+M8+O8</f>
        <v>801</v>
      </c>
      <c r="R8" s="96">
        <f>Q8/H8</f>
        <v>53.4</v>
      </c>
      <c r="S8" s="97">
        <f>+P8/Q8</f>
        <v>9.3470661672908868</v>
      </c>
      <c r="T8" s="98">
        <v>9440</v>
      </c>
      <c r="U8" s="99">
        <f>-(T8-P8)/T8</f>
        <v>-0.20688559322033898</v>
      </c>
      <c r="V8" s="100">
        <v>400477.43</v>
      </c>
      <c r="W8" s="101">
        <v>41433</v>
      </c>
      <c r="X8" s="102">
        <f>V8/W8</f>
        <v>9.6656633601235722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14</v>
      </c>
      <c r="I9" s="91">
        <v>7</v>
      </c>
      <c r="J9" s="92">
        <v>1134</v>
      </c>
      <c r="K9" s="93">
        <v>134</v>
      </c>
      <c r="L9" s="92">
        <v>1918</v>
      </c>
      <c r="M9" s="93">
        <v>237</v>
      </c>
      <c r="N9" s="92">
        <v>2249</v>
      </c>
      <c r="O9" s="93">
        <v>266</v>
      </c>
      <c r="P9" s="94">
        <f t="shared" si="0"/>
        <v>5301</v>
      </c>
      <c r="Q9" s="95">
        <f t="shared" si="1"/>
        <v>637</v>
      </c>
      <c r="R9" s="96">
        <f t="shared" si="2"/>
        <v>45.5</v>
      </c>
      <c r="S9" s="97">
        <f t="shared" si="3"/>
        <v>8.3218210361067513</v>
      </c>
      <c r="T9" s="98">
        <v>11418.5</v>
      </c>
      <c r="U9" s="99">
        <f t="shared" si="4"/>
        <v>-0.53575338266847661</v>
      </c>
      <c r="V9" s="100">
        <v>213733.35</v>
      </c>
      <c r="W9" s="101">
        <v>22762</v>
      </c>
      <c r="X9" s="102">
        <f t="shared" si="5"/>
        <v>9.3899196028468506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19</v>
      </c>
      <c r="J10" s="92">
        <v>827</v>
      </c>
      <c r="K10" s="93">
        <v>93</v>
      </c>
      <c r="L10" s="92">
        <v>1105</v>
      </c>
      <c r="M10" s="93">
        <v>117</v>
      </c>
      <c r="N10" s="92">
        <v>1104</v>
      </c>
      <c r="O10" s="93">
        <v>115</v>
      </c>
      <c r="P10" s="94">
        <f t="shared" si="0"/>
        <v>3036</v>
      </c>
      <c r="Q10" s="95">
        <f t="shared" si="1"/>
        <v>325</v>
      </c>
      <c r="R10" s="96">
        <f t="shared" si="2"/>
        <v>40.625</v>
      </c>
      <c r="S10" s="97">
        <f t="shared" si="3"/>
        <v>9.3415384615384607</v>
      </c>
      <c r="T10" s="98">
        <v>4585</v>
      </c>
      <c r="U10" s="99">
        <f t="shared" si="4"/>
        <v>-0.33784078516902943</v>
      </c>
      <c r="V10" s="100">
        <v>825333.63</v>
      </c>
      <c r="W10" s="101">
        <v>90418</v>
      </c>
      <c r="X10" s="102">
        <f t="shared" si="5"/>
        <v>9.1279792740383545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9</v>
      </c>
      <c r="I11" s="91">
        <v>13</v>
      </c>
      <c r="J11" s="92">
        <v>297</v>
      </c>
      <c r="K11" s="93">
        <v>43</v>
      </c>
      <c r="L11" s="92">
        <v>532</v>
      </c>
      <c r="M11" s="93">
        <v>75</v>
      </c>
      <c r="N11" s="92">
        <v>351</v>
      </c>
      <c r="O11" s="93">
        <v>46</v>
      </c>
      <c r="P11" s="94">
        <f t="shared" si="0"/>
        <v>1180</v>
      </c>
      <c r="Q11" s="95">
        <f t="shared" si="1"/>
        <v>164</v>
      </c>
      <c r="R11" s="96">
        <f t="shared" si="2"/>
        <v>18.222222222222221</v>
      </c>
      <c r="S11" s="97">
        <f t="shared" si="3"/>
        <v>7.1951219512195124</v>
      </c>
      <c r="T11" s="98">
        <v>1421</v>
      </c>
      <c r="U11" s="99">
        <f t="shared" si="4"/>
        <v>-0.16959887403237156</v>
      </c>
      <c r="V11" s="100">
        <v>353711.95</v>
      </c>
      <c r="W11" s="101">
        <v>32803</v>
      </c>
      <c r="X11" s="102">
        <f t="shared" si="5"/>
        <v>10.782914672438498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7</v>
      </c>
      <c r="I12" s="91">
        <v>10</v>
      </c>
      <c r="J12" s="92">
        <v>316</v>
      </c>
      <c r="K12" s="93">
        <v>40</v>
      </c>
      <c r="L12" s="92">
        <v>405.5</v>
      </c>
      <c r="M12" s="93">
        <v>49</v>
      </c>
      <c r="N12" s="92">
        <v>310.5</v>
      </c>
      <c r="O12" s="93">
        <v>39</v>
      </c>
      <c r="P12" s="94">
        <f t="shared" si="0"/>
        <v>1032</v>
      </c>
      <c r="Q12" s="95">
        <f t="shared" si="1"/>
        <v>128</v>
      </c>
      <c r="R12" s="96">
        <f t="shared" si="2"/>
        <v>18.285714285714285</v>
      </c>
      <c r="S12" s="97">
        <f t="shared" si="3"/>
        <v>8.0625</v>
      </c>
      <c r="T12" s="98">
        <v>1028</v>
      </c>
      <c r="U12" s="99">
        <f t="shared" si="4"/>
        <v>3.8910505836575876E-3</v>
      </c>
      <c r="V12" s="100">
        <v>284206.99</v>
      </c>
      <c r="W12" s="101">
        <v>27573</v>
      </c>
      <c r="X12" s="102">
        <f t="shared" si="5"/>
        <v>10.307438073477677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5</v>
      </c>
      <c r="I13" s="19">
        <v>8</v>
      </c>
      <c r="J13" s="20">
        <v>179.5</v>
      </c>
      <c r="K13" s="21">
        <v>23</v>
      </c>
      <c r="L13" s="20">
        <v>231</v>
      </c>
      <c r="M13" s="21">
        <v>31</v>
      </c>
      <c r="N13" s="20">
        <v>336</v>
      </c>
      <c r="O13" s="21">
        <v>40</v>
      </c>
      <c r="P13" s="41">
        <f>+J13+L13+N13</f>
        <v>746.5</v>
      </c>
      <c r="Q13" s="42">
        <f>K13+M13+O13</f>
        <v>94</v>
      </c>
      <c r="R13" s="43">
        <f>Q13/H13</f>
        <v>18.8</v>
      </c>
      <c r="S13" s="44">
        <f>+P13/Q13</f>
        <v>7.9414893617021276</v>
      </c>
      <c r="T13" s="22">
        <v>3154</v>
      </c>
      <c r="U13" s="45">
        <f>-(T13-P13)/T13</f>
        <v>-0.76331642358909324</v>
      </c>
      <c r="V13" s="26">
        <v>87624.59</v>
      </c>
      <c r="W13" s="27">
        <v>7660</v>
      </c>
      <c r="X13" s="46">
        <f>V13/W13</f>
        <v>11.439241514360313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47</v>
      </c>
      <c r="I6" s="72">
        <v>2</v>
      </c>
      <c r="J6" s="73">
        <v>25806.5</v>
      </c>
      <c r="K6" s="74">
        <v>2471</v>
      </c>
      <c r="L6" s="73">
        <v>14001.5</v>
      </c>
      <c r="M6" s="74">
        <v>1212</v>
      </c>
      <c r="N6" s="73">
        <v>14211</v>
      </c>
      <c r="O6" s="74">
        <v>1247</v>
      </c>
      <c r="P6" s="75">
        <f t="shared" ref="P6:P13" si="0">+J6+L6+N6</f>
        <v>54019</v>
      </c>
      <c r="Q6" s="76">
        <f t="shared" ref="Q6:Q13" si="1">K6+M6+O6</f>
        <v>4930</v>
      </c>
      <c r="R6" s="77">
        <f t="shared" ref="R6:R13" si="2">Q6/H6</f>
        <v>104.8936170212766</v>
      </c>
      <c r="S6" s="78">
        <f t="shared" ref="S6:S13" si="3">+P6/Q6</f>
        <v>10.957200811359026</v>
      </c>
      <c r="T6" s="79">
        <v>96586</v>
      </c>
      <c r="U6" s="80">
        <f t="shared" ref="U6:U13" si="4">-(T6-P6)/T6</f>
        <v>-0.44071604580373969</v>
      </c>
      <c r="V6" s="81">
        <v>220044.28</v>
      </c>
      <c r="W6" s="82">
        <v>20044</v>
      </c>
      <c r="X6" s="83">
        <f t="shared" ref="X6:X13" si="5">V6/W6</f>
        <v>10.978062263021354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17</v>
      </c>
      <c r="I7" s="91">
        <v>4</v>
      </c>
      <c r="J7" s="92">
        <v>7284.5</v>
      </c>
      <c r="K7" s="93">
        <v>837</v>
      </c>
      <c r="L7" s="92">
        <v>4093.5</v>
      </c>
      <c r="M7" s="93">
        <v>422</v>
      </c>
      <c r="N7" s="92">
        <v>4784.5</v>
      </c>
      <c r="O7" s="93">
        <v>505</v>
      </c>
      <c r="P7" s="94">
        <f t="shared" si="0"/>
        <v>16162.5</v>
      </c>
      <c r="Q7" s="95">
        <f t="shared" si="1"/>
        <v>1764</v>
      </c>
      <c r="R7" s="96">
        <f t="shared" si="2"/>
        <v>103.76470588235294</v>
      </c>
      <c r="S7" s="97">
        <f t="shared" si="3"/>
        <v>9.1624149659863949</v>
      </c>
      <c r="T7" s="98">
        <v>18592</v>
      </c>
      <c r="U7" s="99">
        <f t="shared" si="4"/>
        <v>-0.13067448364888123</v>
      </c>
      <c r="V7" s="100">
        <v>223001.74</v>
      </c>
      <c r="W7" s="101">
        <v>22315</v>
      </c>
      <c r="X7" s="102">
        <f t="shared" si="5"/>
        <v>9.9933560385390994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6</v>
      </c>
      <c r="J8" s="92">
        <v>5686</v>
      </c>
      <c r="K8" s="93">
        <v>655</v>
      </c>
      <c r="L8" s="92">
        <v>2517.5</v>
      </c>
      <c r="M8" s="93">
        <v>290</v>
      </c>
      <c r="N8" s="92">
        <v>3215</v>
      </c>
      <c r="O8" s="93">
        <v>362</v>
      </c>
      <c r="P8" s="94">
        <f t="shared" si="0"/>
        <v>11418.5</v>
      </c>
      <c r="Q8" s="95">
        <f t="shared" si="1"/>
        <v>1307</v>
      </c>
      <c r="R8" s="96">
        <f t="shared" si="2"/>
        <v>93.357142857142861</v>
      </c>
      <c r="S8" s="97">
        <f t="shared" si="3"/>
        <v>8.7364192807957153</v>
      </c>
      <c r="T8" s="98">
        <v>10218</v>
      </c>
      <c r="U8" s="99">
        <f t="shared" si="4"/>
        <v>0.11748874535134077</v>
      </c>
      <c r="V8" s="100">
        <v>200788.58</v>
      </c>
      <c r="W8" s="101">
        <v>21174</v>
      </c>
      <c r="X8" s="102">
        <f t="shared" si="5"/>
        <v>9.4827892698592606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11</v>
      </c>
      <c r="I9" s="91">
        <v>10</v>
      </c>
      <c r="J9" s="92">
        <v>5637</v>
      </c>
      <c r="K9" s="93">
        <v>623</v>
      </c>
      <c r="L9" s="92">
        <v>2193</v>
      </c>
      <c r="M9" s="93">
        <v>242</v>
      </c>
      <c r="N9" s="92">
        <v>1610</v>
      </c>
      <c r="O9" s="93">
        <v>175</v>
      </c>
      <c r="P9" s="94">
        <f t="shared" si="0"/>
        <v>9440</v>
      </c>
      <c r="Q9" s="95">
        <f t="shared" si="1"/>
        <v>1040</v>
      </c>
      <c r="R9" s="96">
        <f t="shared" si="2"/>
        <v>94.545454545454547</v>
      </c>
      <c r="S9" s="97">
        <f t="shared" si="3"/>
        <v>9.0769230769230766</v>
      </c>
      <c r="T9" s="98">
        <v>8865</v>
      </c>
      <c r="U9" s="99">
        <f t="shared" si="4"/>
        <v>6.4861816130851666E-2</v>
      </c>
      <c r="V9" s="100">
        <v>387542.43</v>
      </c>
      <c r="W9" s="101">
        <v>39967</v>
      </c>
      <c r="X9" s="102">
        <f t="shared" si="5"/>
        <v>9.6965604123401796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7</v>
      </c>
      <c r="I10" s="91">
        <v>18</v>
      </c>
      <c r="J10" s="92">
        <v>2555</v>
      </c>
      <c r="K10" s="93">
        <v>297</v>
      </c>
      <c r="L10" s="92">
        <v>1159</v>
      </c>
      <c r="M10" s="93">
        <v>120</v>
      </c>
      <c r="N10" s="92">
        <v>871</v>
      </c>
      <c r="O10" s="93">
        <v>101</v>
      </c>
      <c r="P10" s="94">
        <f t="shared" si="0"/>
        <v>4585</v>
      </c>
      <c r="Q10" s="95">
        <f t="shared" si="1"/>
        <v>518</v>
      </c>
      <c r="R10" s="96">
        <f t="shared" si="2"/>
        <v>74</v>
      </c>
      <c r="S10" s="97">
        <f t="shared" si="3"/>
        <v>8.8513513513513509</v>
      </c>
      <c r="T10" s="98">
        <v>2981</v>
      </c>
      <c r="U10" s="99">
        <f t="shared" si="4"/>
        <v>0.5380744716538074</v>
      </c>
      <c r="V10" s="100">
        <v>819600.63</v>
      </c>
      <c r="W10" s="101">
        <v>89770</v>
      </c>
      <c r="X10" s="102">
        <f t="shared" si="5"/>
        <v>9.13000590397683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49</v>
      </c>
      <c r="D11" s="86">
        <v>41754</v>
      </c>
      <c r="E11" s="87" t="s">
        <v>17</v>
      </c>
      <c r="F11" s="88" t="s">
        <v>17</v>
      </c>
      <c r="G11" s="89">
        <v>7</v>
      </c>
      <c r="H11" s="90">
        <v>3</v>
      </c>
      <c r="I11" s="91">
        <v>7</v>
      </c>
      <c r="J11" s="92">
        <v>1379.5</v>
      </c>
      <c r="K11" s="93">
        <v>164</v>
      </c>
      <c r="L11" s="92">
        <v>995.5</v>
      </c>
      <c r="M11" s="93">
        <v>113</v>
      </c>
      <c r="N11" s="92">
        <v>779</v>
      </c>
      <c r="O11" s="93">
        <v>91</v>
      </c>
      <c r="P11" s="94">
        <f>+J11+L11+N11</f>
        <v>3154</v>
      </c>
      <c r="Q11" s="95">
        <f>K11+M11+O11</f>
        <v>368</v>
      </c>
      <c r="R11" s="96">
        <f>Q11/H11</f>
        <v>122.66666666666667</v>
      </c>
      <c r="S11" s="97">
        <f>+P11/Q11</f>
        <v>8.570652173913043</v>
      </c>
      <c r="T11" s="98">
        <v>675</v>
      </c>
      <c r="U11" s="99">
        <f>-(T11-P11)/T11</f>
        <v>3.6725925925925926</v>
      </c>
      <c r="V11" s="100">
        <v>84861.09</v>
      </c>
      <c r="W11" s="101">
        <v>7329</v>
      </c>
      <c r="X11" s="102">
        <f>V11/W11</f>
        <v>11.578808841588211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38</v>
      </c>
      <c r="D12" s="86">
        <v>41726</v>
      </c>
      <c r="E12" s="87" t="s">
        <v>17</v>
      </c>
      <c r="F12" s="88" t="s">
        <v>17</v>
      </c>
      <c r="G12" s="89">
        <v>39</v>
      </c>
      <c r="H12" s="90">
        <v>6</v>
      </c>
      <c r="I12" s="91">
        <v>12</v>
      </c>
      <c r="J12" s="92">
        <v>552</v>
      </c>
      <c r="K12" s="93">
        <v>81</v>
      </c>
      <c r="L12" s="92">
        <v>439</v>
      </c>
      <c r="M12" s="93">
        <v>61</v>
      </c>
      <c r="N12" s="92">
        <v>430</v>
      </c>
      <c r="O12" s="93">
        <v>59</v>
      </c>
      <c r="P12" s="94">
        <f t="shared" si="0"/>
        <v>1421</v>
      </c>
      <c r="Q12" s="95">
        <f t="shared" si="1"/>
        <v>201</v>
      </c>
      <c r="R12" s="96">
        <f t="shared" si="2"/>
        <v>33.5</v>
      </c>
      <c r="S12" s="97">
        <f t="shared" si="3"/>
        <v>7.0696517412935327</v>
      </c>
      <c r="T12" s="98">
        <v>2283.5</v>
      </c>
      <c r="U12" s="99">
        <f t="shared" si="4"/>
        <v>-0.37770965622947228</v>
      </c>
      <c r="V12" s="100">
        <v>351408.95</v>
      </c>
      <c r="W12" s="101">
        <v>32462</v>
      </c>
      <c r="X12" s="102">
        <f t="shared" si="5"/>
        <v>10.825240280943873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9</v>
      </c>
      <c r="I13" s="19">
        <v>9</v>
      </c>
      <c r="J13" s="20">
        <v>320</v>
      </c>
      <c r="K13" s="21">
        <v>37</v>
      </c>
      <c r="L13" s="20">
        <v>349</v>
      </c>
      <c r="M13" s="21">
        <v>43</v>
      </c>
      <c r="N13" s="20">
        <v>359</v>
      </c>
      <c r="O13" s="21">
        <v>45</v>
      </c>
      <c r="P13" s="41">
        <f t="shared" si="0"/>
        <v>1028</v>
      </c>
      <c r="Q13" s="42">
        <f t="shared" si="1"/>
        <v>125</v>
      </c>
      <c r="R13" s="43">
        <f t="shared" si="2"/>
        <v>13.888888888888889</v>
      </c>
      <c r="S13" s="44">
        <f t="shared" si="3"/>
        <v>8.2240000000000002</v>
      </c>
      <c r="T13" s="22">
        <v>2045.5</v>
      </c>
      <c r="U13" s="45">
        <f t="shared" si="4"/>
        <v>-0.49743339036910289</v>
      </c>
      <c r="V13" s="26">
        <v>282174.49</v>
      </c>
      <c r="W13" s="27">
        <v>27311</v>
      </c>
      <c r="X13" s="46">
        <f t="shared" si="5"/>
        <v>10.331898868587748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22.5703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65</v>
      </c>
      <c r="D6" s="67">
        <v>41796</v>
      </c>
      <c r="E6" s="68" t="s">
        <v>17</v>
      </c>
      <c r="F6" s="69" t="s">
        <v>17</v>
      </c>
      <c r="G6" s="70">
        <v>22</v>
      </c>
      <c r="H6" s="71">
        <v>44</v>
      </c>
      <c r="I6" s="72">
        <v>1</v>
      </c>
      <c r="J6" s="73">
        <v>26122</v>
      </c>
      <c r="K6" s="74">
        <v>2135</v>
      </c>
      <c r="L6" s="73">
        <v>36587</v>
      </c>
      <c r="M6" s="74">
        <v>2953</v>
      </c>
      <c r="N6" s="73">
        <v>33877</v>
      </c>
      <c r="O6" s="74">
        <v>2785</v>
      </c>
      <c r="P6" s="75">
        <f t="shared" ref="P6" si="0">+J6+L6+N6</f>
        <v>96586</v>
      </c>
      <c r="Q6" s="76">
        <f t="shared" ref="Q6" si="1">K6+M6+O6</f>
        <v>7873</v>
      </c>
      <c r="R6" s="77">
        <f t="shared" ref="R6" si="2">Q6/H6</f>
        <v>178.93181818181819</v>
      </c>
      <c r="S6" s="78">
        <f t="shared" ref="S6" si="3">+P6/Q6</f>
        <v>12.268004572589865</v>
      </c>
      <c r="T6" s="79"/>
      <c r="U6" s="80"/>
      <c r="V6" s="81">
        <v>96586</v>
      </c>
      <c r="W6" s="82">
        <v>7873</v>
      </c>
      <c r="X6" s="83">
        <f t="shared" ref="X6" si="4">V6/W6</f>
        <v>12.268004572589865</v>
      </c>
      <c r="Y6" s="29"/>
      <c r="AA6" s="30"/>
      <c r="AB6" s="31"/>
    </row>
    <row r="7" spans="1:28" s="3" customFormat="1" ht="24" customHeight="1" x14ac:dyDescent="0.25">
      <c r="B7" s="84">
        <f t="shared" ref="B7:B13" si="5">B6+1</f>
        <v>2</v>
      </c>
      <c r="C7" s="85" t="s">
        <v>60</v>
      </c>
      <c r="D7" s="86">
        <v>41782</v>
      </c>
      <c r="E7" s="87" t="s">
        <v>17</v>
      </c>
      <c r="F7" s="88" t="s">
        <v>17</v>
      </c>
      <c r="G7" s="89">
        <v>30</v>
      </c>
      <c r="H7" s="90">
        <v>18</v>
      </c>
      <c r="I7" s="91">
        <v>3</v>
      </c>
      <c r="J7" s="92">
        <v>4297.5</v>
      </c>
      <c r="K7" s="93">
        <v>433</v>
      </c>
      <c r="L7" s="92">
        <v>6658</v>
      </c>
      <c r="M7" s="93">
        <v>668</v>
      </c>
      <c r="N7" s="92">
        <v>7636.5</v>
      </c>
      <c r="O7" s="93">
        <v>732</v>
      </c>
      <c r="P7" s="94">
        <f t="shared" ref="P7" si="6">+J7+L7+N7</f>
        <v>18592</v>
      </c>
      <c r="Q7" s="95">
        <f t="shared" ref="Q7" si="7">K7+M7+O7</f>
        <v>1833</v>
      </c>
      <c r="R7" s="96">
        <f t="shared" ref="R7" si="8">Q7/H7</f>
        <v>101.83333333333333</v>
      </c>
      <c r="S7" s="97">
        <f t="shared" ref="S7" si="9">+P7/Q7</f>
        <v>10.142935079105293</v>
      </c>
      <c r="T7" s="98">
        <v>41877</v>
      </c>
      <c r="U7" s="99">
        <f t="shared" ref="U7" si="10">-(T7-P7)/T7</f>
        <v>-0.55603314468562692</v>
      </c>
      <c r="V7" s="100">
        <v>190786.74</v>
      </c>
      <c r="W7" s="101">
        <v>18769</v>
      </c>
      <c r="X7" s="102">
        <f t="shared" ref="X7" si="11">V7/W7</f>
        <v>10.164992274495178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54</v>
      </c>
      <c r="D8" s="86">
        <v>41768</v>
      </c>
      <c r="E8" s="87" t="s">
        <v>17</v>
      </c>
      <c r="F8" s="88" t="s">
        <v>17</v>
      </c>
      <c r="G8" s="89">
        <v>22</v>
      </c>
      <c r="H8" s="90">
        <v>14</v>
      </c>
      <c r="I8" s="91">
        <v>5</v>
      </c>
      <c r="J8" s="92">
        <v>2602</v>
      </c>
      <c r="K8" s="93">
        <v>274</v>
      </c>
      <c r="L8" s="92">
        <v>3964.5</v>
      </c>
      <c r="M8" s="93">
        <v>421</v>
      </c>
      <c r="N8" s="92">
        <v>3651.5</v>
      </c>
      <c r="O8" s="93">
        <v>383</v>
      </c>
      <c r="P8" s="94">
        <f t="shared" ref="P8:P13" si="12">+J8+L8+N8</f>
        <v>10218</v>
      </c>
      <c r="Q8" s="95">
        <f t="shared" ref="Q8:Q13" si="13">K8+M8+O8</f>
        <v>1078</v>
      </c>
      <c r="R8" s="96">
        <f t="shared" ref="R8:R13" si="14">Q8/H8</f>
        <v>77</v>
      </c>
      <c r="S8" s="97">
        <f t="shared" ref="S8:S13" si="15">+P8/Q8</f>
        <v>9.4786641929499069</v>
      </c>
      <c r="T8" s="98">
        <v>9325</v>
      </c>
      <c r="U8" s="99">
        <f t="shared" ref="U8:U13" si="16">-(T8-P8)/T8</f>
        <v>9.5764075067024126E-2</v>
      </c>
      <c r="V8" s="100">
        <v>177290.78</v>
      </c>
      <c r="W8" s="101">
        <v>18484</v>
      </c>
      <c r="X8" s="102">
        <f t="shared" ref="X8:X13" si="17">V8/W8</f>
        <v>9.5915808266608966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43</v>
      </c>
      <c r="D9" s="86">
        <v>41740</v>
      </c>
      <c r="E9" s="87" t="s">
        <v>17</v>
      </c>
      <c r="F9" s="88" t="s">
        <v>17</v>
      </c>
      <c r="G9" s="89">
        <v>26</v>
      </c>
      <c r="H9" s="90">
        <v>9</v>
      </c>
      <c r="I9" s="91">
        <v>9</v>
      </c>
      <c r="J9" s="92">
        <v>2336</v>
      </c>
      <c r="K9" s="93">
        <v>267</v>
      </c>
      <c r="L9" s="92">
        <v>3732</v>
      </c>
      <c r="M9" s="93">
        <v>424</v>
      </c>
      <c r="N9" s="92">
        <v>2797</v>
      </c>
      <c r="O9" s="93">
        <v>320</v>
      </c>
      <c r="P9" s="94">
        <f t="shared" si="12"/>
        <v>8865</v>
      </c>
      <c r="Q9" s="95">
        <f t="shared" si="13"/>
        <v>1011</v>
      </c>
      <c r="R9" s="96">
        <f t="shared" si="14"/>
        <v>112.33333333333333</v>
      </c>
      <c r="S9" s="97">
        <f t="shared" si="15"/>
        <v>8.7685459940652812</v>
      </c>
      <c r="T9" s="98">
        <v>6783</v>
      </c>
      <c r="U9" s="99">
        <f t="shared" si="16"/>
        <v>0.3069438301636444</v>
      </c>
      <c r="V9" s="100">
        <v>369047.93</v>
      </c>
      <c r="W9" s="101">
        <v>37840</v>
      </c>
      <c r="X9" s="102">
        <f t="shared" si="17"/>
        <v>9.7528522727272726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8</v>
      </c>
      <c r="I10" s="91">
        <v>17</v>
      </c>
      <c r="J10" s="92">
        <v>630</v>
      </c>
      <c r="K10" s="93">
        <v>76</v>
      </c>
      <c r="L10" s="92">
        <v>1338</v>
      </c>
      <c r="M10" s="93">
        <v>155</v>
      </c>
      <c r="N10" s="92">
        <v>1013</v>
      </c>
      <c r="O10" s="93">
        <v>112</v>
      </c>
      <c r="P10" s="94">
        <f t="shared" si="12"/>
        <v>2981</v>
      </c>
      <c r="Q10" s="95">
        <f t="shared" si="13"/>
        <v>343</v>
      </c>
      <c r="R10" s="96">
        <f t="shared" si="14"/>
        <v>42.875</v>
      </c>
      <c r="S10" s="97">
        <f t="shared" si="15"/>
        <v>8.6909620991253647</v>
      </c>
      <c r="T10" s="98">
        <v>2251</v>
      </c>
      <c r="U10" s="99">
        <f t="shared" si="16"/>
        <v>0.32430031097290091</v>
      </c>
      <c r="V10" s="100">
        <v>809315.13</v>
      </c>
      <c r="W10" s="101">
        <v>88592</v>
      </c>
      <c r="X10" s="102">
        <f t="shared" si="17"/>
        <v>9.1353071383420623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38</v>
      </c>
      <c r="D11" s="86">
        <v>41726</v>
      </c>
      <c r="E11" s="87" t="s">
        <v>17</v>
      </c>
      <c r="F11" s="88" t="s">
        <v>17</v>
      </c>
      <c r="G11" s="89">
        <v>39</v>
      </c>
      <c r="H11" s="90">
        <v>7</v>
      </c>
      <c r="I11" s="91">
        <v>11</v>
      </c>
      <c r="J11" s="92">
        <v>613.5</v>
      </c>
      <c r="K11" s="93">
        <v>72</v>
      </c>
      <c r="L11" s="92">
        <v>839</v>
      </c>
      <c r="M11" s="93">
        <v>96</v>
      </c>
      <c r="N11" s="92">
        <v>831</v>
      </c>
      <c r="O11" s="93">
        <v>97</v>
      </c>
      <c r="P11" s="94">
        <f t="shared" si="12"/>
        <v>2283.5</v>
      </c>
      <c r="Q11" s="95">
        <f t="shared" si="13"/>
        <v>265</v>
      </c>
      <c r="R11" s="96">
        <f t="shared" si="14"/>
        <v>37.857142857142854</v>
      </c>
      <c r="S11" s="97">
        <f t="shared" si="15"/>
        <v>8.6169811320754715</v>
      </c>
      <c r="T11" s="98">
        <v>3443.5</v>
      </c>
      <c r="U11" s="99">
        <f t="shared" si="16"/>
        <v>-0.33686656018585742</v>
      </c>
      <c r="V11" s="100">
        <v>347148.45</v>
      </c>
      <c r="W11" s="101">
        <v>31888</v>
      </c>
      <c r="X11" s="102">
        <f t="shared" si="17"/>
        <v>10.886491783743102</v>
      </c>
      <c r="Y11" s="29"/>
      <c r="AA11" s="30"/>
      <c r="AB11" s="31"/>
    </row>
    <row r="12" spans="1:28" s="3" customFormat="1" ht="24" customHeight="1" x14ac:dyDescent="0.25">
      <c r="B12" s="84">
        <f t="shared" si="5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13</v>
      </c>
      <c r="I12" s="91">
        <v>8</v>
      </c>
      <c r="J12" s="92">
        <v>553</v>
      </c>
      <c r="K12" s="93">
        <v>68</v>
      </c>
      <c r="L12" s="92">
        <v>790</v>
      </c>
      <c r="M12" s="93">
        <v>103</v>
      </c>
      <c r="N12" s="92">
        <v>702.5</v>
      </c>
      <c r="O12" s="93">
        <v>89</v>
      </c>
      <c r="P12" s="94">
        <f t="shared" si="12"/>
        <v>2045.5</v>
      </c>
      <c r="Q12" s="95">
        <f t="shared" si="13"/>
        <v>260</v>
      </c>
      <c r="R12" s="96">
        <f t="shared" si="14"/>
        <v>20</v>
      </c>
      <c r="S12" s="97">
        <f t="shared" si="15"/>
        <v>7.8673076923076923</v>
      </c>
      <c r="T12" s="98">
        <v>991</v>
      </c>
      <c r="U12" s="99">
        <f t="shared" si="16"/>
        <v>1.0640766902119072</v>
      </c>
      <c r="V12" s="100">
        <v>279268.49</v>
      </c>
      <c r="W12" s="101">
        <v>26907</v>
      </c>
      <c r="X12" s="102">
        <f t="shared" si="17"/>
        <v>10.37902739064184</v>
      </c>
      <c r="Y12" s="29"/>
      <c r="AA12" s="30"/>
      <c r="AB12" s="31"/>
    </row>
    <row r="13" spans="1:28" s="3" customFormat="1" ht="24" customHeight="1" thickBot="1" x14ac:dyDescent="0.3">
      <c r="B13" s="103">
        <f t="shared" si="5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2</v>
      </c>
      <c r="I13" s="19">
        <v>6</v>
      </c>
      <c r="J13" s="20">
        <v>251</v>
      </c>
      <c r="K13" s="21">
        <v>30</v>
      </c>
      <c r="L13" s="20">
        <v>182</v>
      </c>
      <c r="M13" s="21">
        <v>20</v>
      </c>
      <c r="N13" s="20">
        <v>242</v>
      </c>
      <c r="O13" s="21">
        <v>27</v>
      </c>
      <c r="P13" s="41">
        <f t="shared" si="12"/>
        <v>675</v>
      </c>
      <c r="Q13" s="42">
        <f t="shared" si="13"/>
        <v>77</v>
      </c>
      <c r="R13" s="43">
        <f t="shared" si="14"/>
        <v>38.5</v>
      </c>
      <c r="S13" s="44">
        <f t="shared" si="15"/>
        <v>8.7662337662337659</v>
      </c>
      <c r="T13" s="22">
        <v>1024</v>
      </c>
      <c r="U13" s="45">
        <f t="shared" si="16"/>
        <v>-0.3408203125</v>
      </c>
      <c r="V13" s="26">
        <v>81051.09</v>
      </c>
      <c r="W13" s="27">
        <v>6878</v>
      </c>
      <c r="X13" s="46">
        <f t="shared" si="17"/>
        <v>11.784107298633323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61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62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36</v>
      </c>
      <c r="I6" s="72">
        <v>2</v>
      </c>
      <c r="J6" s="73">
        <v>8137.5</v>
      </c>
      <c r="K6" s="74">
        <v>753</v>
      </c>
      <c r="L6" s="73">
        <v>14666.5</v>
      </c>
      <c r="M6" s="74">
        <v>1295</v>
      </c>
      <c r="N6" s="73">
        <v>19073</v>
      </c>
      <c r="O6" s="74">
        <v>1647</v>
      </c>
      <c r="P6" s="75">
        <f t="shared" ref="P6:P13" si="0">+J6+L6+N6</f>
        <v>41877</v>
      </c>
      <c r="Q6" s="76">
        <f t="shared" ref="Q6:Q13" si="1">K6+M6+O6</f>
        <v>3695</v>
      </c>
      <c r="R6" s="77">
        <f t="shared" ref="R6:R13" si="2">Q6/H6</f>
        <v>102.63888888888889</v>
      </c>
      <c r="S6" s="78">
        <f t="shared" ref="S6:S13" si="3">+P6/Q6</f>
        <v>11.333423545331529</v>
      </c>
      <c r="T6" s="79">
        <v>54197.5</v>
      </c>
      <c r="U6" s="80">
        <f t="shared" ref="U6:U13" si="4">-(T6-P6)/T6</f>
        <v>-0.22732598367083354</v>
      </c>
      <c r="V6" s="81">
        <v>137844.35</v>
      </c>
      <c r="W6" s="82">
        <v>13247</v>
      </c>
      <c r="X6" s="83">
        <f t="shared" ref="X6:X13" si="5">V6/W6</f>
        <v>10.405703178078056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11</v>
      </c>
      <c r="I7" s="91">
        <v>4</v>
      </c>
      <c r="J7" s="92">
        <v>1804</v>
      </c>
      <c r="K7" s="93">
        <v>183</v>
      </c>
      <c r="L7" s="92">
        <v>3397</v>
      </c>
      <c r="M7" s="93">
        <v>382</v>
      </c>
      <c r="N7" s="92">
        <v>4124</v>
      </c>
      <c r="O7" s="93">
        <v>442</v>
      </c>
      <c r="P7" s="94">
        <f>+J7+L7+N7</f>
        <v>9325</v>
      </c>
      <c r="Q7" s="95">
        <f>K7+M7+O7</f>
        <v>1007</v>
      </c>
      <c r="R7" s="96">
        <f>Q7/H7</f>
        <v>91.545454545454547</v>
      </c>
      <c r="S7" s="97">
        <f>+P7/Q7</f>
        <v>9.2601787487586886</v>
      </c>
      <c r="T7" s="98">
        <v>6251</v>
      </c>
      <c r="U7" s="99">
        <f>-(T7-P7)/T7</f>
        <v>0.49176131818908975</v>
      </c>
      <c r="V7" s="100">
        <v>158792.78</v>
      </c>
      <c r="W7" s="101">
        <v>16414</v>
      </c>
      <c r="X7" s="102">
        <f>V7/W7</f>
        <v>9.6742280979651518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11</v>
      </c>
      <c r="I8" s="91">
        <v>8</v>
      </c>
      <c r="J8" s="92">
        <v>1133.5</v>
      </c>
      <c r="K8" s="93">
        <v>135</v>
      </c>
      <c r="L8" s="92">
        <v>2877.5</v>
      </c>
      <c r="M8" s="93">
        <v>340</v>
      </c>
      <c r="N8" s="92">
        <v>2772</v>
      </c>
      <c r="O8" s="93">
        <v>319</v>
      </c>
      <c r="P8" s="94">
        <f>+J8+L8+N8</f>
        <v>6783</v>
      </c>
      <c r="Q8" s="95">
        <f>K8+M8+O8</f>
        <v>794</v>
      </c>
      <c r="R8" s="96">
        <f>Q8/H8</f>
        <v>72.181818181818187</v>
      </c>
      <c r="S8" s="97">
        <f>+P8/Q8</f>
        <v>8.5428211586901757</v>
      </c>
      <c r="T8" s="98">
        <v>7491</v>
      </c>
      <c r="U8" s="99">
        <f>-(T8-P8)/T8</f>
        <v>-9.4513416099319181E-2</v>
      </c>
      <c r="V8" s="100">
        <v>354229.93</v>
      </c>
      <c r="W8" s="101">
        <v>36099</v>
      </c>
      <c r="X8" s="102">
        <f>V8/W8</f>
        <v>9.8127352558242613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57</v>
      </c>
      <c r="D9" s="86">
        <v>41775</v>
      </c>
      <c r="E9" s="87" t="s">
        <v>17</v>
      </c>
      <c r="F9" s="88" t="s">
        <v>17</v>
      </c>
      <c r="G9" s="89">
        <v>10</v>
      </c>
      <c r="H9" s="90">
        <v>2</v>
      </c>
      <c r="I9" s="91">
        <v>3</v>
      </c>
      <c r="J9" s="92">
        <v>766.35</v>
      </c>
      <c r="K9" s="93">
        <v>72</v>
      </c>
      <c r="L9" s="92">
        <v>2100</v>
      </c>
      <c r="M9" s="93">
        <v>198</v>
      </c>
      <c r="N9" s="92">
        <v>1803</v>
      </c>
      <c r="O9" s="93">
        <v>183</v>
      </c>
      <c r="P9" s="94">
        <f t="shared" si="0"/>
        <v>4669.3500000000004</v>
      </c>
      <c r="Q9" s="95">
        <f t="shared" si="1"/>
        <v>453</v>
      </c>
      <c r="R9" s="96">
        <f t="shared" si="2"/>
        <v>226.5</v>
      </c>
      <c r="S9" s="97">
        <f t="shared" si="3"/>
        <v>10.307615894039737</v>
      </c>
      <c r="T9" s="98">
        <v>7881.5</v>
      </c>
      <c r="U9" s="99">
        <f t="shared" si="4"/>
        <v>-0.40755566833724538</v>
      </c>
      <c r="V9" s="100">
        <v>67064.94</v>
      </c>
      <c r="W9" s="101">
        <v>5532</v>
      </c>
      <c r="X9" s="102">
        <f t="shared" si="5"/>
        <v>12.123091106290673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7</v>
      </c>
      <c r="I10" s="91">
        <v>10</v>
      </c>
      <c r="J10" s="92">
        <v>787</v>
      </c>
      <c r="K10" s="93">
        <v>73</v>
      </c>
      <c r="L10" s="92">
        <v>1422</v>
      </c>
      <c r="M10" s="93">
        <v>155</v>
      </c>
      <c r="N10" s="92">
        <v>1234.5</v>
      </c>
      <c r="O10" s="93">
        <v>158</v>
      </c>
      <c r="P10" s="94">
        <f>+J10+L10+N10</f>
        <v>3443.5</v>
      </c>
      <c r="Q10" s="95">
        <f>K10+M10+O10</f>
        <v>386</v>
      </c>
      <c r="R10" s="96">
        <f>Q10/H10</f>
        <v>55.142857142857146</v>
      </c>
      <c r="S10" s="97">
        <f>+P10/Q10</f>
        <v>8.9209844559585498</v>
      </c>
      <c r="T10" s="98">
        <v>1561</v>
      </c>
      <c r="U10" s="99">
        <f>-(T10-P10)/T10</f>
        <v>1.2059577194106341</v>
      </c>
      <c r="V10" s="100">
        <v>342066.85</v>
      </c>
      <c r="W10" s="101">
        <v>31225</v>
      </c>
      <c r="X10" s="102">
        <f>V10/W10</f>
        <v>10.954903122497997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7</v>
      </c>
      <c r="I11" s="91">
        <v>16</v>
      </c>
      <c r="J11" s="92">
        <v>567</v>
      </c>
      <c r="K11" s="93">
        <v>59</v>
      </c>
      <c r="L11" s="92">
        <v>804</v>
      </c>
      <c r="M11" s="93">
        <v>87</v>
      </c>
      <c r="N11" s="92">
        <v>880</v>
      </c>
      <c r="O11" s="93">
        <v>98</v>
      </c>
      <c r="P11" s="94">
        <f>+J11+L11+N11</f>
        <v>2251</v>
      </c>
      <c r="Q11" s="95">
        <f>K11+M11+O11</f>
        <v>244</v>
      </c>
      <c r="R11" s="96">
        <f>Q11/H11</f>
        <v>34.857142857142854</v>
      </c>
      <c r="S11" s="97">
        <f>+P11/Q11</f>
        <v>9.2254098360655732</v>
      </c>
      <c r="T11" s="98">
        <v>778</v>
      </c>
      <c r="U11" s="99">
        <f>-(T11-P11)/T11</f>
        <v>1.8933161953727506</v>
      </c>
      <c r="V11" s="100">
        <v>807882.63</v>
      </c>
      <c r="W11" s="101">
        <v>88427</v>
      </c>
      <c r="X11" s="102">
        <f>V11/W11</f>
        <v>9.1361533242109303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49</v>
      </c>
      <c r="D12" s="86">
        <v>41754</v>
      </c>
      <c r="E12" s="87" t="s">
        <v>17</v>
      </c>
      <c r="F12" s="88" t="s">
        <v>17</v>
      </c>
      <c r="G12" s="89">
        <v>7</v>
      </c>
      <c r="H12" s="90">
        <v>4</v>
      </c>
      <c r="I12" s="91">
        <v>5</v>
      </c>
      <c r="J12" s="92">
        <v>254</v>
      </c>
      <c r="K12" s="93">
        <v>34</v>
      </c>
      <c r="L12" s="92">
        <v>346</v>
      </c>
      <c r="M12" s="93">
        <v>45</v>
      </c>
      <c r="N12" s="92">
        <v>424</v>
      </c>
      <c r="O12" s="93">
        <v>54</v>
      </c>
      <c r="P12" s="94">
        <f>+J12+L12+N12</f>
        <v>1024</v>
      </c>
      <c r="Q12" s="95">
        <f>K12+M12+O12</f>
        <v>133</v>
      </c>
      <c r="R12" s="96">
        <f>Q12/H12</f>
        <v>33.25</v>
      </c>
      <c r="S12" s="97">
        <f>+P12/Q12</f>
        <v>7.6992481203007515</v>
      </c>
      <c r="T12" s="98">
        <v>426</v>
      </c>
      <c r="U12" s="99">
        <f>-(T12-P12)/T12</f>
        <v>1.403755868544601</v>
      </c>
      <c r="V12" s="100">
        <v>79588.59</v>
      </c>
      <c r="W12" s="101">
        <v>6690</v>
      </c>
      <c r="X12" s="102">
        <f>V12/W12</f>
        <v>11.896650224215247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44</v>
      </c>
      <c r="D13" s="37">
        <v>41747</v>
      </c>
      <c r="E13" s="38" t="s">
        <v>17</v>
      </c>
      <c r="F13" s="39" t="s">
        <v>17</v>
      </c>
      <c r="G13" s="40">
        <v>27</v>
      </c>
      <c r="H13" s="18">
        <v>6</v>
      </c>
      <c r="I13" s="19">
        <v>7</v>
      </c>
      <c r="J13" s="20">
        <v>275.5</v>
      </c>
      <c r="K13" s="21">
        <v>36</v>
      </c>
      <c r="L13" s="20">
        <v>328.5</v>
      </c>
      <c r="M13" s="21">
        <v>43</v>
      </c>
      <c r="N13" s="20">
        <v>387</v>
      </c>
      <c r="O13" s="21">
        <v>56</v>
      </c>
      <c r="P13" s="41">
        <f t="shared" si="0"/>
        <v>991</v>
      </c>
      <c r="Q13" s="42">
        <f t="shared" si="1"/>
        <v>135</v>
      </c>
      <c r="R13" s="43">
        <f t="shared" si="2"/>
        <v>22.5</v>
      </c>
      <c r="S13" s="44">
        <f t="shared" si="3"/>
        <v>7.340740740740741</v>
      </c>
      <c r="T13" s="22">
        <v>666</v>
      </c>
      <c r="U13" s="45">
        <f t="shared" si="4"/>
        <v>0.48798798798798798</v>
      </c>
      <c r="V13" s="26">
        <v>276262.99</v>
      </c>
      <c r="W13" s="27">
        <v>26505</v>
      </c>
      <c r="X13" s="46">
        <f t="shared" si="5"/>
        <v>10.423051877004339</v>
      </c>
      <c r="Y13" s="29"/>
      <c r="AA13" s="30"/>
      <c r="AB13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60</v>
      </c>
      <c r="D6" s="67">
        <v>41782</v>
      </c>
      <c r="E6" s="68" t="s">
        <v>17</v>
      </c>
      <c r="F6" s="69" t="s">
        <v>17</v>
      </c>
      <c r="G6" s="70">
        <v>30</v>
      </c>
      <c r="H6" s="71">
        <v>46</v>
      </c>
      <c r="I6" s="72">
        <v>1</v>
      </c>
      <c r="J6" s="73">
        <v>12464.5</v>
      </c>
      <c r="K6" s="74">
        <v>1160</v>
      </c>
      <c r="L6" s="73">
        <v>19453</v>
      </c>
      <c r="M6" s="74">
        <v>1769</v>
      </c>
      <c r="N6" s="73">
        <v>22280</v>
      </c>
      <c r="O6" s="74">
        <v>1986</v>
      </c>
      <c r="P6" s="75">
        <f t="shared" ref="P6" si="0">+J6+L6+N6</f>
        <v>54197.5</v>
      </c>
      <c r="Q6" s="76">
        <f t="shared" ref="Q6" si="1">K6+M6+O6</f>
        <v>4915</v>
      </c>
      <c r="R6" s="77">
        <f t="shared" ref="R6" si="2">Q6/H6</f>
        <v>106.84782608695652</v>
      </c>
      <c r="S6" s="78">
        <f t="shared" ref="S6" si="3">+P6/Q6</f>
        <v>11.026958290946084</v>
      </c>
      <c r="T6" s="79"/>
      <c r="U6" s="80" t="e">
        <f t="shared" ref="U6" si="4">-(T6-P6)/T6</f>
        <v>#DIV/0!</v>
      </c>
      <c r="V6" s="81">
        <v>54197.5</v>
      </c>
      <c r="W6" s="82">
        <v>4915</v>
      </c>
      <c r="X6" s="83">
        <f t="shared" ref="X6" si="5">V6/W6</f>
        <v>11.026958290946084</v>
      </c>
      <c r="Y6" s="29"/>
      <c r="AA6" s="30"/>
      <c r="AB6" s="31"/>
    </row>
    <row r="7" spans="1:28" s="3" customFormat="1" ht="24" customHeight="1" x14ac:dyDescent="0.25">
      <c r="B7" s="84">
        <f t="shared" ref="B7:B13" si="6">B6+1</f>
        <v>2</v>
      </c>
      <c r="C7" s="85" t="s">
        <v>57</v>
      </c>
      <c r="D7" s="86">
        <v>41775</v>
      </c>
      <c r="E7" s="87" t="s">
        <v>17</v>
      </c>
      <c r="F7" s="88" t="s">
        <v>17</v>
      </c>
      <c r="G7" s="89">
        <v>10</v>
      </c>
      <c r="H7" s="90">
        <v>11</v>
      </c>
      <c r="I7" s="91">
        <v>2</v>
      </c>
      <c r="J7" s="92">
        <v>2704.5</v>
      </c>
      <c r="K7" s="93">
        <v>177</v>
      </c>
      <c r="L7" s="92">
        <v>2504.5</v>
      </c>
      <c r="M7" s="93">
        <v>182</v>
      </c>
      <c r="N7" s="92">
        <v>2672.5</v>
      </c>
      <c r="O7" s="93">
        <v>190</v>
      </c>
      <c r="P7" s="94">
        <f t="shared" ref="P7:P13" si="7">+J7+L7+N7</f>
        <v>7881.5</v>
      </c>
      <c r="Q7" s="95">
        <f t="shared" ref="Q7:Q13" si="8">K7+M7+O7</f>
        <v>549</v>
      </c>
      <c r="R7" s="96">
        <f t="shared" ref="R7:R13" si="9">Q7/H7</f>
        <v>49.909090909090907</v>
      </c>
      <c r="S7" s="97">
        <f t="shared" ref="S7:S13" si="10">+P7/Q7</f>
        <v>14.356102003642988</v>
      </c>
      <c r="T7" s="98">
        <v>24590.9</v>
      </c>
      <c r="U7" s="99">
        <f t="shared" ref="U7:U13" si="11">-(T7-P7)/T7</f>
        <v>-0.67949526044187081</v>
      </c>
      <c r="V7" s="100">
        <v>56931.09</v>
      </c>
      <c r="W7" s="101">
        <v>4577</v>
      </c>
      <c r="X7" s="102">
        <f t="shared" ref="X7:X13" si="12">V7/W7</f>
        <v>12.438516495521084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13</v>
      </c>
      <c r="I8" s="91">
        <v>7</v>
      </c>
      <c r="J8" s="92">
        <v>1261</v>
      </c>
      <c r="K8" s="93">
        <v>142</v>
      </c>
      <c r="L8" s="92">
        <v>2960</v>
      </c>
      <c r="M8" s="93">
        <v>336</v>
      </c>
      <c r="N8" s="92">
        <v>3270</v>
      </c>
      <c r="O8" s="93">
        <v>355</v>
      </c>
      <c r="P8" s="94">
        <f>+J8+L8+N8</f>
        <v>7491</v>
      </c>
      <c r="Q8" s="95">
        <f>K8+M8+O8</f>
        <v>833</v>
      </c>
      <c r="R8" s="96">
        <f>Q8/H8</f>
        <v>64.07692307692308</v>
      </c>
      <c r="S8" s="97">
        <f>+P8/Q8</f>
        <v>8.9927971188475393</v>
      </c>
      <c r="T8" s="98">
        <v>11778.5</v>
      </c>
      <c r="U8" s="99">
        <f>-(T8-P8)/T8</f>
        <v>-0.36401069745723141</v>
      </c>
      <c r="V8" s="100">
        <v>341494.61</v>
      </c>
      <c r="W8" s="101">
        <v>34575</v>
      </c>
      <c r="X8" s="102">
        <f>V8/W8</f>
        <v>9.8769229211858267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54</v>
      </c>
      <c r="D9" s="86">
        <v>41768</v>
      </c>
      <c r="E9" s="87" t="s">
        <v>17</v>
      </c>
      <c r="F9" s="88" t="s">
        <v>17</v>
      </c>
      <c r="G9" s="89">
        <v>22</v>
      </c>
      <c r="H9" s="90">
        <v>11</v>
      </c>
      <c r="I9" s="91">
        <v>3</v>
      </c>
      <c r="J9" s="92">
        <v>1354</v>
      </c>
      <c r="K9" s="93">
        <v>150</v>
      </c>
      <c r="L9" s="92">
        <v>2417</v>
      </c>
      <c r="M9" s="93">
        <v>256</v>
      </c>
      <c r="N9" s="92">
        <v>2480</v>
      </c>
      <c r="O9" s="93">
        <v>248</v>
      </c>
      <c r="P9" s="94">
        <f t="shared" si="7"/>
        <v>6251</v>
      </c>
      <c r="Q9" s="95">
        <f t="shared" si="8"/>
        <v>654</v>
      </c>
      <c r="R9" s="96">
        <f t="shared" si="9"/>
        <v>59.454545454545453</v>
      </c>
      <c r="S9" s="97">
        <f t="shared" si="10"/>
        <v>9.5581039755351682</v>
      </c>
      <c r="T9" s="98">
        <v>21572</v>
      </c>
      <c r="U9" s="99">
        <f t="shared" si="11"/>
        <v>-0.71022621917300199</v>
      </c>
      <c r="V9" s="100">
        <v>144581.92000000001</v>
      </c>
      <c r="W9" s="101">
        <v>14815</v>
      </c>
      <c r="X9" s="102">
        <f t="shared" si="12"/>
        <v>9.7591576105298685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38</v>
      </c>
      <c r="D10" s="86">
        <v>41726</v>
      </c>
      <c r="E10" s="87" t="s">
        <v>17</v>
      </c>
      <c r="F10" s="88" t="s">
        <v>17</v>
      </c>
      <c r="G10" s="89">
        <v>39</v>
      </c>
      <c r="H10" s="90">
        <v>6</v>
      </c>
      <c r="I10" s="91">
        <v>9</v>
      </c>
      <c r="J10" s="92">
        <v>226</v>
      </c>
      <c r="K10" s="93">
        <v>16</v>
      </c>
      <c r="L10" s="92">
        <v>577</v>
      </c>
      <c r="M10" s="93">
        <v>58</v>
      </c>
      <c r="N10" s="92">
        <v>758</v>
      </c>
      <c r="O10" s="93">
        <v>70</v>
      </c>
      <c r="P10" s="94">
        <f>+J10+L10+N10</f>
        <v>1561</v>
      </c>
      <c r="Q10" s="95">
        <f>K10+M10+O10</f>
        <v>144</v>
      </c>
      <c r="R10" s="96">
        <f>Q10/H10</f>
        <v>24</v>
      </c>
      <c r="S10" s="97">
        <f>+P10/Q10</f>
        <v>10.840277777777779</v>
      </c>
      <c r="T10" s="98">
        <v>2707</v>
      </c>
      <c r="U10" s="99">
        <f>-(T10-P10)/T10</f>
        <v>-0.42334687846324343</v>
      </c>
      <c r="V10" s="100">
        <v>337563.35</v>
      </c>
      <c r="W10" s="101">
        <v>30728</v>
      </c>
      <c r="X10" s="102">
        <f>V10/W10</f>
        <v>10.985529484509241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16</v>
      </c>
      <c r="D11" s="86">
        <v>41656</v>
      </c>
      <c r="E11" s="87" t="s">
        <v>17</v>
      </c>
      <c r="F11" s="88" t="s">
        <v>18</v>
      </c>
      <c r="G11" s="89">
        <v>76</v>
      </c>
      <c r="H11" s="90">
        <v>6</v>
      </c>
      <c r="I11" s="91">
        <v>15</v>
      </c>
      <c r="J11" s="92">
        <v>159</v>
      </c>
      <c r="K11" s="93">
        <v>15</v>
      </c>
      <c r="L11" s="92">
        <v>317</v>
      </c>
      <c r="M11" s="93">
        <v>36</v>
      </c>
      <c r="N11" s="92">
        <v>302</v>
      </c>
      <c r="O11" s="93">
        <v>33</v>
      </c>
      <c r="P11" s="94">
        <f>+J11+L11+N11</f>
        <v>778</v>
      </c>
      <c r="Q11" s="95">
        <f>K11+M11+O11</f>
        <v>84</v>
      </c>
      <c r="R11" s="96">
        <f>Q11/H11</f>
        <v>14</v>
      </c>
      <c r="S11" s="97">
        <f>+P11/Q11</f>
        <v>9.2619047619047628</v>
      </c>
      <c r="T11" s="98">
        <v>2568.5</v>
      </c>
      <c r="U11" s="99">
        <f>-(T11-P11)/T11</f>
        <v>-0.69709947440140163</v>
      </c>
      <c r="V11" s="100">
        <v>804873.63</v>
      </c>
      <c r="W11" s="101">
        <v>88079</v>
      </c>
      <c r="X11" s="102">
        <f>V11/W11</f>
        <v>9.1380877394157523</v>
      </c>
      <c r="Y11" s="29"/>
      <c r="AA11" s="30"/>
      <c r="AB11" s="31"/>
    </row>
    <row r="12" spans="1:28" s="3" customFormat="1" ht="24" customHeight="1" x14ac:dyDescent="0.25">
      <c r="B12" s="84">
        <f t="shared" si="6"/>
        <v>7</v>
      </c>
      <c r="C12" s="85" t="s">
        <v>44</v>
      </c>
      <c r="D12" s="86">
        <v>41747</v>
      </c>
      <c r="E12" s="87" t="s">
        <v>17</v>
      </c>
      <c r="F12" s="88" t="s">
        <v>17</v>
      </c>
      <c r="G12" s="89">
        <v>27</v>
      </c>
      <c r="H12" s="90">
        <v>6</v>
      </c>
      <c r="I12" s="91">
        <v>6</v>
      </c>
      <c r="J12" s="92">
        <v>18</v>
      </c>
      <c r="K12" s="93">
        <v>3</v>
      </c>
      <c r="L12" s="92">
        <v>391</v>
      </c>
      <c r="M12" s="93">
        <v>44</v>
      </c>
      <c r="N12" s="92">
        <v>257</v>
      </c>
      <c r="O12" s="93">
        <v>31</v>
      </c>
      <c r="P12" s="94">
        <f t="shared" si="7"/>
        <v>666</v>
      </c>
      <c r="Q12" s="95">
        <f t="shared" si="8"/>
        <v>78</v>
      </c>
      <c r="R12" s="96">
        <f t="shared" si="9"/>
        <v>13</v>
      </c>
      <c r="S12" s="97">
        <f t="shared" si="10"/>
        <v>8.5384615384615383</v>
      </c>
      <c r="T12" s="98">
        <v>1869.5</v>
      </c>
      <c r="U12" s="99">
        <f t="shared" si="11"/>
        <v>-0.64375501470981544</v>
      </c>
      <c r="V12" s="100">
        <v>273368.49</v>
      </c>
      <c r="W12" s="101">
        <v>26093</v>
      </c>
      <c r="X12" s="102">
        <f t="shared" si="12"/>
        <v>10.476698348215995</v>
      </c>
      <c r="Y12" s="29"/>
      <c r="AA12" s="30"/>
      <c r="AB12" s="31"/>
    </row>
    <row r="13" spans="1:28" s="3" customFormat="1" ht="24" customHeight="1" thickBot="1" x14ac:dyDescent="0.3">
      <c r="B13" s="103">
        <f t="shared" si="6"/>
        <v>8</v>
      </c>
      <c r="C13" s="36" t="s">
        <v>49</v>
      </c>
      <c r="D13" s="37">
        <v>41754</v>
      </c>
      <c r="E13" s="38" t="s">
        <v>17</v>
      </c>
      <c r="F13" s="39" t="s">
        <v>17</v>
      </c>
      <c r="G13" s="40">
        <v>7</v>
      </c>
      <c r="H13" s="18">
        <v>3</v>
      </c>
      <c r="I13" s="19">
        <v>4</v>
      </c>
      <c r="J13" s="20">
        <v>56</v>
      </c>
      <c r="K13" s="21">
        <v>7</v>
      </c>
      <c r="L13" s="20">
        <v>103</v>
      </c>
      <c r="M13" s="21">
        <v>15</v>
      </c>
      <c r="N13" s="20">
        <v>267</v>
      </c>
      <c r="O13" s="21">
        <v>38</v>
      </c>
      <c r="P13" s="41">
        <f t="shared" si="7"/>
        <v>426</v>
      </c>
      <c r="Q13" s="42">
        <f t="shared" si="8"/>
        <v>60</v>
      </c>
      <c r="R13" s="43">
        <f t="shared" si="9"/>
        <v>20</v>
      </c>
      <c r="S13" s="44">
        <f t="shared" si="10"/>
        <v>7.1</v>
      </c>
      <c r="T13" s="22"/>
      <c r="U13" s="45" t="e">
        <f t="shared" si="11"/>
        <v>#DIV/0!</v>
      </c>
      <c r="V13" s="26">
        <v>78146.59</v>
      </c>
      <c r="W13" s="27">
        <v>6495</v>
      </c>
      <c r="X13" s="46">
        <f t="shared" si="12"/>
        <v>12.031807544264819</v>
      </c>
      <c r="Y13" s="29"/>
      <c r="AA13" s="30"/>
      <c r="AB13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57</v>
      </c>
      <c r="D6" s="67">
        <v>41775</v>
      </c>
      <c r="E6" s="68" t="s">
        <v>17</v>
      </c>
      <c r="F6" s="69" t="s">
        <v>17</v>
      </c>
      <c r="G6" s="70">
        <v>10</v>
      </c>
      <c r="H6" s="71">
        <v>24</v>
      </c>
      <c r="I6" s="72">
        <v>1</v>
      </c>
      <c r="J6" s="73">
        <v>5402.5</v>
      </c>
      <c r="K6" s="74">
        <v>390</v>
      </c>
      <c r="L6" s="73">
        <v>9443</v>
      </c>
      <c r="M6" s="74">
        <v>676</v>
      </c>
      <c r="N6" s="73">
        <v>9745.4</v>
      </c>
      <c r="O6" s="74">
        <v>721</v>
      </c>
      <c r="P6" s="75">
        <f t="shared" ref="P6" si="0">+J6+L6+N6</f>
        <v>24590.9</v>
      </c>
      <c r="Q6" s="76">
        <f t="shared" ref="Q6" si="1">K6+M6+O6</f>
        <v>1787</v>
      </c>
      <c r="R6" s="77">
        <f t="shared" ref="R6" si="2">Q6/H6</f>
        <v>74.458333333333329</v>
      </c>
      <c r="S6" s="78">
        <f t="shared" ref="S6" si="3">+P6/Q6</f>
        <v>13.76099608282037</v>
      </c>
      <c r="T6" s="79"/>
      <c r="U6" s="80" t="e">
        <f t="shared" ref="U6" si="4">-(T6-P6)/T6</f>
        <v>#DIV/0!</v>
      </c>
      <c r="V6" s="81">
        <v>24590.9</v>
      </c>
      <c r="W6" s="82">
        <v>1787</v>
      </c>
      <c r="X6" s="83">
        <f t="shared" ref="X6" si="5">V6/W6</f>
        <v>13.76099608282037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54</v>
      </c>
      <c r="D7" s="86">
        <v>41768</v>
      </c>
      <c r="E7" s="87" t="s">
        <v>17</v>
      </c>
      <c r="F7" s="88" t="s">
        <v>17</v>
      </c>
      <c r="G7" s="89">
        <v>22</v>
      </c>
      <c r="H7" s="90">
        <v>31</v>
      </c>
      <c r="I7" s="91">
        <v>2</v>
      </c>
      <c r="J7" s="92">
        <v>4405</v>
      </c>
      <c r="K7" s="93">
        <v>446</v>
      </c>
      <c r="L7" s="92">
        <v>8656.5</v>
      </c>
      <c r="M7" s="93">
        <v>818</v>
      </c>
      <c r="N7" s="92">
        <v>8510.5</v>
      </c>
      <c r="O7" s="93">
        <v>827</v>
      </c>
      <c r="P7" s="94">
        <f t="shared" ref="P7:P11" si="7">+J7+L7+N7</f>
        <v>21572</v>
      </c>
      <c r="Q7" s="95">
        <f t="shared" ref="Q7:Q11" si="8">K7+M7+O7</f>
        <v>2091</v>
      </c>
      <c r="R7" s="96">
        <f t="shared" ref="R7:R11" si="9">Q7/H7</f>
        <v>67.451612903225808</v>
      </c>
      <c r="S7" s="97">
        <f t="shared" ref="S7:S11" si="10">+P7/Q7</f>
        <v>10.316594930655189</v>
      </c>
      <c r="T7" s="98">
        <v>59859</v>
      </c>
      <c r="U7" s="99">
        <f t="shared" ref="U7:U11" si="11">-(T7-P7)/T7</f>
        <v>-0.63961977313353047</v>
      </c>
      <c r="V7" s="100">
        <v>117609.16</v>
      </c>
      <c r="W7" s="101">
        <v>11943</v>
      </c>
      <c r="X7" s="102">
        <f t="shared" ref="X7:X11" si="12">V7/W7</f>
        <v>9.8475391442686089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6</v>
      </c>
      <c r="J8" s="92">
        <v>2310</v>
      </c>
      <c r="K8" s="93">
        <v>273</v>
      </c>
      <c r="L8" s="92">
        <v>4565</v>
      </c>
      <c r="M8" s="93">
        <v>524</v>
      </c>
      <c r="N8" s="92">
        <v>4903.5</v>
      </c>
      <c r="O8" s="93">
        <v>549</v>
      </c>
      <c r="P8" s="94">
        <f t="shared" si="7"/>
        <v>11778.5</v>
      </c>
      <c r="Q8" s="95">
        <f t="shared" si="8"/>
        <v>1346</v>
      </c>
      <c r="R8" s="96">
        <f t="shared" si="9"/>
        <v>89.733333333333334</v>
      </c>
      <c r="S8" s="97">
        <f t="shared" si="10"/>
        <v>8.7507429420505201</v>
      </c>
      <c r="T8" s="98">
        <v>13283</v>
      </c>
      <c r="U8" s="99">
        <f t="shared" si="11"/>
        <v>-0.11326507566061883</v>
      </c>
      <c r="V8" s="100">
        <v>327387.61</v>
      </c>
      <c r="W8" s="101">
        <v>32971</v>
      </c>
      <c r="X8" s="102">
        <f t="shared" si="12"/>
        <v>9.9295626459616013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38</v>
      </c>
      <c r="D9" s="86">
        <v>41726</v>
      </c>
      <c r="E9" s="87" t="s">
        <v>17</v>
      </c>
      <c r="F9" s="88" t="s">
        <v>17</v>
      </c>
      <c r="G9" s="89">
        <v>39</v>
      </c>
      <c r="H9" s="90">
        <v>7</v>
      </c>
      <c r="I9" s="91">
        <v>8</v>
      </c>
      <c r="J9" s="92">
        <v>551</v>
      </c>
      <c r="K9" s="93">
        <v>54</v>
      </c>
      <c r="L9" s="92">
        <v>1124</v>
      </c>
      <c r="M9" s="93">
        <v>158</v>
      </c>
      <c r="N9" s="92">
        <v>1032</v>
      </c>
      <c r="O9" s="93">
        <v>148</v>
      </c>
      <c r="P9" s="94">
        <f>+J9+L9+N9</f>
        <v>2707</v>
      </c>
      <c r="Q9" s="95">
        <f>K9+M9+O9</f>
        <v>360</v>
      </c>
      <c r="R9" s="96">
        <f>Q9/H9</f>
        <v>51.428571428571431</v>
      </c>
      <c r="S9" s="97">
        <f>+P9/Q9</f>
        <v>7.5194444444444448</v>
      </c>
      <c r="T9" s="98">
        <v>4596.5</v>
      </c>
      <c r="U9" s="99">
        <f>-(T9-P9)/T9</f>
        <v>-0.41107364298923094</v>
      </c>
      <c r="V9" s="100">
        <v>333928.34999999998</v>
      </c>
      <c r="W9" s="101">
        <v>30253</v>
      </c>
      <c r="X9" s="102">
        <f>V9/W9</f>
        <v>11.0378590553003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16</v>
      </c>
      <c r="D10" s="86">
        <v>41656</v>
      </c>
      <c r="E10" s="87" t="s">
        <v>17</v>
      </c>
      <c r="F10" s="88" t="s">
        <v>18</v>
      </c>
      <c r="G10" s="89">
        <v>76</v>
      </c>
      <c r="H10" s="90">
        <v>10</v>
      </c>
      <c r="I10" s="91">
        <v>14</v>
      </c>
      <c r="J10" s="92">
        <v>596</v>
      </c>
      <c r="K10" s="93">
        <v>70</v>
      </c>
      <c r="L10" s="92">
        <v>1074</v>
      </c>
      <c r="M10" s="93">
        <v>129</v>
      </c>
      <c r="N10" s="92">
        <v>898.5</v>
      </c>
      <c r="O10" s="93">
        <v>109</v>
      </c>
      <c r="P10" s="94">
        <f>+J10+L10+N10</f>
        <v>2568.5</v>
      </c>
      <c r="Q10" s="95">
        <f>K10+M10+O10</f>
        <v>308</v>
      </c>
      <c r="R10" s="96">
        <f>Q10/H10</f>
        <v>30.8</v>
      </c>
      <c r="S10" s="97">
        <f>+P10/Q10</f>
        <v>8.3392857142857135</v>
      </c>
      <c r="T10" s="98">
        <v>2986</v>
      </c>
      <c r="U10" s="99">
        <f>-(T10-P10)/T10</f>
        <v>-0.1398191560616209</v>
      </c>
      <c r="V10" s="100">
        <v>801342.13</v>
      </c>
      <c r="W10" s="101">
        <v>87638</v>
      </c>
      <c r="X10" s="102">
        <f>V10/W10</f>
        <v>9.143774732422008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44</v>
      </c>
      <c r="D11" s="37">
        <v>41747</v>
      </c>
      <c r="E11" s="38" t="s">
        <v>17</v>
      </c>
      <c r="F11" s="39" t="s">
        <v>17</v>
      </c>
      <c r="G11" s="40">
        <v>27</v>
      </c>
      <c r="H11" s="18">
        <v>6</v>
      </c>
      <c r="I11" s="19">
        <v>5</v>
      </c>
      <c r="J11" s="20">
        <v>392.5</v>
      </c>
      <c r="K11" s="21">
        <v>51</v>
      </c>
      <c r="L11" s="20">
        <v>683</v>
      </c>
      <c r="M11" s="21">
        <v>84</v>
      </c>
      <c r="N11" s="20">
        <v>794</v>
      </c>
      <c r="O11" s="21">
        <v>92</v>
      </c>
      <c r="P11" s="41">
        <f t="shared" si="7"/>
        <v>1869.5</v>
      </c>
      <c r="Q11" s="42">
        <f t="shared" si="8"/>
        <v>227</v>
      </c>
      <c r="R11" s="43">
        <f t="shared" si="9"/>
        <v>37.833333333333336</v>
      </c>
      <c r="S11" s="44">
        <f t="shared" si="10"/>
        <v>8.2356828193832605</v>
      </c>
      <c r="T11" s="22">
        <v>2397.5</v>
      </c>
      <c r="U11" s="45">
        <f t="shared" si="11"/>
        <v>-0.22022940563086549</v>
      </c>
      <c r="V11" s="26">
        <v>272336.49</v>
      </c>
      <c r="W11" s="27">
        <v>25970</v>
      </c>
      <c r="X11" s="46">
        <f t="shared" si="12"/>
        <v>10.486580284944166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54</v>
      </c>
      <c r="D6" s="67">
        <v>41768</v>
      </c>
      <c r="E6" s="68" t="s">
        <v>17</v>
      </c>
      <c r="F6" s="69" t="s">
        <v>17</v>
      </c>
      <c r="G6" s="70">
        <v>22</v>
      </c>
      <c r="H6" s="71">
        <v>39</v>
      </c>
      <c r="I6" s="72">
        <v>1</v>
      </c>
      <c r="J6" s="73">
        <v>12783</v>
      </c>
      <c r="K6" s="74">
        <v>1228</v>
      </c>
      <c r="L6" s="73">
        <v>25765.5</v>
      </c>
      <c r="M6" s="74">
        <v>2427</v>
      </c>
      <c r="N6" s="73">
        <v>21310.5</v>
      </c>
      <c r="O6" s="74">
        <v>1999</v>
      </c>
      <c r="P6" s="75">
        <f t="shared" ref="P6:P11" si="0">+J6+L6+N6</f>
        <v>59859</v>
      </c>
      <c r="Q6" s="76">
        <f t="shared" ref="Q6:Q11" si="1">K6+M6+O6</f>
        <v>5654</v>
      </c>
      <c r="R6" s="77">
        <f t="shared" ref="R6:R11" si="2">Q6/H6</f>
        <v>144.97435897435898</v>
      </c>
      <c r="S6" s="78">
        <f t="shared" ref="S6:S11" si="3">+P6/Q6</f>
        <v>10.587018040325434</v>
      </c>
      <c r="T6" s="79"/>
      <c r="U6" s="80" t="e">
        <f t="shared" ref="U6:U11" si="4">-(T6-P6)/T6</f>
        <v>#DIV/0!</v>
      </c>
      <c r="V6" s="81">
        <v>59859</v>
      </c>
      <c r="W6" s="82">
        <v>5654</v>
      </c>
      <c r="X6" s="83">
        <f t="shared" ref="X6:X11" si="5">V6/W6</f>
        <v>10.587018040325434</v>
      </c>
      <c r="Y6" s="29"/>
      <c r="AA6" s="30"/>
      <c r="AB6" s="31"/>
    </row>
    <row r="7" spans="1:28" s="3" customFormat="1" ht="24" customHeight="1" x14ac:dyDescent="0.25">
      <c r="B7" s="84">
        <f t="shared" ref="B7:B11" si="6">B6+1</f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14</v>
      </c>
      <c r="I7" s="91">
        <v>5</v>
      </c>
      <c r="J7" s="92">
        <v>2413</v>
      </c>
      <c r="K7" s="93">
        <v>291</v>
      </c>
      <c r="L7" s="92">
        <v>6304.5</v>
      </c>
      <c r="M7" s="93">
        <v>771</v>
      </c>
      <c r="N7" s="92">
        <v>4565.5</v>
      </c>
      <c r="O7" s="93">
        <v>543</v>
      </c>
      <c r="P7" s="94">
        <f t="shared" si="0"/>
        <v>13283</v>
      </c>
      <c r="Q7" s="95">
        <f t="shared" si="1"/>
        <v>1605</v>
      </c>
      <c r="R7" s="96">
        <f t="shared" si="2"/>
        <v>114.64285714285714</v>
      </c>
      <c r="S7" s="97">
        <f t="shared" si="3"/>
        <v>8.2760124610591905</v>
      </c>
      <c r="T7" s="98">
        <v>13411</v>
      </c>
      <c r="U7" s="99">
        <f t="shared" si="4"/>
        <v>-9.5444038475878002E-3</v>
      </c>
      <c r="V7" s="100">
        <v>307823.31</v>
      </c>
      <c r="W7" s="101">
        <v>30642</v>
      </c>
      <c r="X7" s="102">
        <f t="shared" si="5"/>
        <v>10.045796945369101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38</v>
      </c>
      <c r="D8" s="86">
        <v>41726</v>
      </c>
      <c r="E8" s="87" t="s">
        <v>17</v>
      </c>
      <c r="F8" s="88" t="s">
        <v>17</v>
      </c>
      <c r="G8" s="89">
        <v>39</v>
      </c>
      <c r="H8" s="90">
        <v>7</v>
      </c>
      <c r="I8" s="91">
        <v>7</v>
      </c>
      <c r="J8" s="92">
        <v>920</v>
      </c>
      <c r="K8" s="93">
        <v>97</v>
      </c>
      <c r="L8" s="92">
        <v>1854.5</v>
      </c>
      <c r="M8" s="93">
        <v>190</v>
      </c>
      <c r="N8" s="92">
        <v>1822</v>
      </c>
      <c r="O8" s="93">
        <v>189</v>
      </c>
      <c r="P8" s="94">
        <f>+J8+L8+N8</f>
        <v>4596.5</v>
      </c>
      <c r="Q8" s="95">
        <f>K8+M8+O8</f>
        <v>476</v>
      </c>
      <c r="R8" s="96">
        <f>Q8/H8</f>
        <v>68</v>
      </c>
      <c r="S8" s="97">
        <f>+P8/Q8</f>
        <v>9.6565126050420176</v>
      </c>
      <c r="T8" s="98">
        <v>4641</v>
      </c>
      <c r="U8" s="99">
        <f>-(T8-P8)/T8</f>
        <v>-9.5884507649213538E-3</v>
      </c>
      <c r="V8" s="100">
        <v>328592.34999999998</v>
      </c>
      <c r="W8" s="101">
        <v>29593</v>
      </c>
      <c r="X8" s="102">
        <f>V8/W8</f>
        <v>11.103718784847768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7</v>
      </c>
      <c r="I9" s="91">
        <v>13</v>
      </c>
      <c r="J9" s="92">
        <v>602</v>
      </c>
      <c r="K9" s="93">
        <v>82</v>
      </c>
      <c r="L9" s="92">
        <v>1458</v>
      </c>
      <c r="M9" s="93">
        <v>207</v>
      </c>
      <c r="N9" s="92">
        <v>926</v>
      </c>
      <c r="O9" s="93">
        <v>134</v>
      </c>
      <c r="P9" s="94">
        <f>+J9+L9+N9</f>
        <v>2986</v>
      </c>
      <c r="Q9" s="95">
        <f>K9+M9+O9</f>
        <v>423</v>
      </c>
      <c r="R9" s="96">
        <f>Q9/H9</f>
        <v>60.428571428571431</v>
      </c>
      <c r="S9" s="97">
        <f>+P9/Q9</f>
        <v>7.0591016548463354</v>
      </c>
      <c r="T9" s="98">
        <v>4867</v>
      </c>
      <c r="U9" s="99">
        <f>-(T9-P9)/T9</f>
        <v>-0.38648037805629754</v>
      </c>
      <c r="V9" s="100">
        <v>797198.05</v>
      </c>
      <c r="W9" s="101">
        <v>87097</v>
      </c>
      <c r="X9" s="102">
        <f>V9/W9</f>
        <v>9.1529909181716942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44</v>
      </c>
      <c r="D10" s="86">
        <v>41747</v>
      </c>
      <c r="E10" s="87" t="s">
        <v>17</v>
      </c>
      <c r="F10" s="88" t="s">
        <v>17</v>
      </c>
      <c r="G10" s="89">
        <v>27</v>
      </c>
      <c r="H10" s="90">
        <v>10</v>
      </c>
      <c r="I10" s="91">
        <v>4</v>
      </c>
      <c r="J10" s="92">
        <v>420</v>
      </c>
      <c r="K10" s="93">
        <v>55</v>
      </c>
      <c r="L10" s="92">
        <v>1066.5</v>
      </c>
      <c r="M10" s="93">
        <v>128</v>
      </c>
      <c r="N10" s="92">
        <v>911</v>
      </c>
      <c r="O10" s="93">
        <v>103</v>
      </c>
      <c r="P10" s="94">
        <f t="shared" si="0"/>
        <v>2397.5</v>
      </c>
      <c r="Q10" s="95">
        <f t="shared" si="1"/>
        <v>286</v>
      </c>
      <c r="R10" s="96">
        <f t="shared" si="2"/>
        <v>28.6</v>
      </c>
      <c r="S10" s="97">
        <f t="shared" si="3"/>
        <v>8.3828671328671334</v>
      </c>
      <c r="T10" s="98">
        <v>6382</v>
      </c>
      <c r="U10" s="99">
        <f t="shared" si="4"/>
        <v>-0.62433406455656537</v>
      </c>
      <c r="V10" s="100">
        <v>269726.99</v>
      </c>
      <c r="W10" s="101">
        <v>25645</v>
      </c>
      <c r="X10" s="102">
        <f t="shared" si="5"/>
        <v>10.51772236303373</v>
      </c>
      <c r="Y10" s="29"/>
      <c r="AA10" s="30"/>
      <c r="AB10" s="31"/>
    </row>
    <row r="11" spans="1:28" s="3" customFormat="1" ht="24" customHeight="1" thickBot="1" x14ac:dyDescent="0.3">
      <c r="B11" s="103">
        <f t="shared" si="6"/>
        <v>6</v>
      </c>
      <c r="C11" s="36" t="s">
        <v>49</v>
      </c>
      <c r="D11" s="37">
        <v>41754</v>
      </c>
      <c r="E11" s="38" t="s">
        <v>17</v>
      </c>
      <c r="F11" s="39" t="s">
        <v>17</v>
      </c>
      <c r="G11" s="40">
        <v>7</v>
      </c>
      <c r="H11" s="18">
        <v>1</v>
      </c>
      <c r="I11" s="19">
        <v>3</v>
      </c>
      <c r="J11" s="20">
        <v>28</v>
      </c>
      <c r="K11" s="21">
        <v>2</v>
      </c>
      <c r="L11" s="20">
        <v>11</v>
      </c>
      <c r="M11" s="21">
        <v>1</v>
      </c>
      <c r="N11" s="20">
        <v>44</v>
      </c>
      <c r="O11" s="21">
        <v>4</v>
      </c>
      <c r="P11" s="41">
        <f t="shared" si="0"/>
        <v>83</v>
      </c>
      <c r="Q11" s="42">
        <f t="shared" si="1"/>
        <v>7</v>
      </c>
      <c r="R11" s="43">
        <f t="shared" si="2"/>
        <v>7</v>
      </c>
      <c r="S11" s="44">
        <f t="shared" si="3"/>
        <v>11.857142857142858</v>
      </c>
      <c r="T11" s="22">
        <v>10267.5</v>
      </c>
      <c r="U11" s="45">
        <f t="shared" si="4"/>
        <v>-0.99191624056488925</v>
      </c>
      <c r="V11" s="26">
        <v>77482.59</v>
      </c>
      <c r="W11" s="27">
        <v>6414</v>
      </c>
      <c r="X11" s="46">
        <f t="shared" si="5"/>
        <v>12.080229186155284</v>
      </c>
      <c r="Y11" s="29"/>
      <c r="AA11" s="30"/>
      <c r="AB11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120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04">
        <f>B5+1</f>
        <v>1</v>
      </c>
      <c r="C6" s="105" t="s">
        <v>110</v>
      </c>
      <c r="D6" s="106">
        <v>41915</v>
      </c>
      <c r="E6" s="107" t="s">
        <v>17</v>
      </c>
      <c r="F6" s="108" t="s">
        <v>78</v>
      </c>
      <c r="G6" s="109">
        <v>52</v>
      </c>
      <c r="H6" s="110">
        <v>11</v>
      </c>
      <c r="I6" s="111">
        <v>6</v>
      </c>
      <c r="J6" s="112">
        <v>140</v>
      </c>
      <c r="K6" s="113">
        <v>20</v>
      </c>
      <c r="L6" s="112">
        <v>1219.5</v>
      </c>
      <c r="M6" s="113">
        <v>163</v>
      </c>
      <c r="N6" s="112">
        <v>1497</v>
      </c>
      <c r="O6" s="113">
        <v>192</v>
      </c>
      <c r="P6" s="114">
        <f t="shared" ref="P6" si="0">+J6+L6+N6</f>
        <v>2856.5</v>
      </c>
      <c r="Q6" s="115">
        <f t="shared" ref="Q6" si="1">K6+M6+O6</f>
        <v>375</v>
      </c>
      <c r="R6" s="116">
        <f t="shared" ref="R6" si="2">Q6/H6</f>
        <v>34.090909090909093</v>
      </c>
      <c r="S6" s="117">
        <f t="shared" ref="S6" si="3">+P6/Q6</f>
        <v>7.6173333333333337</v>
      </c>
      <c r="T6" s="118">
        <v>43692.5</v>
      </c>
      <c r="U6" s="119">
        <f>-(T6-P6)/T6</f>
        <v>-0.93462264690736396</v>
      </c>
      <c r="V6" s="120">
        <v>1900975.47</v>
      </c>
      <c r="W6" s="121">
        <v>164377</v>
      </c>
      <c r="X6" s="122">
        <f t="shared" ref="X6" si="4">V6/W6</f>
        <v>11.564729067935295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50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51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84">
        <f>B5+1</f>
        <v>1</v>
      </c>
      <c r="C6" s="85" t="s">
        <v>43</v>
      </c>
      <c r="D6" s="86">
        <v>41740</v>
      </c>
      <c r="E6" s="87" t="s">
        <v>17</v>
      </c>
      <c r="F6" s="88" t="s">
        <v>17</v>
      </c>
      <c r="G6" s="89">
        <v>26</v>
      </c>
      <c r="H6" s="90">
        <v>11</v>
      </c>
      <c r="I6" s="91">
        <v>4</v>
      </c>
      <c r="J6" s="92">
        <v>2988</v>
      </c>
      <c r="K6" s="93">
        <v>311</v>
      </c>
      <c r="L6" s="92">
        <v>4781</v>
      </c>
      <c r="M6" s="93">
        <v>480</v>
      </c>
      <c r="N6" s="92">
        <v>5642</v>
      </c>
      <c r="O6" s="93">
        <v>564</v>
      </c>
      <c r="P6" s="94">
        <f>+J6+L6+N6</f>
        <v>13411</v>
      </c>
      <c r="Q6" s="95">
        <f>K6+M6+O6</f>
        <v>1355</v>
      </c>
      <c r="R6" s="96">
        <f>Q6/H6</f>
        <v>123.18181818181819</v>
      </c>
      <c r="S6" s="97">
        <f>+P6/Q6</f>
        <v>9.897416974169742</v>
      </c>
      <c r="T6" s="98">
        <v>15411</v>
      </c>
      <c r="U6" s="99">
        <f>-(T6-P6)/T6</f>
        <v>-0.12977743170462658</v>
      </c>
      <c r="V6" s="100">
        <v>284349.88</v>
      </c>
      <c r="W6" s="101">
        <v>27871</v>
      </c>
      <c r="X6" s="102">
        <f>V6/W6</f>
        <v>10.202356571346561</v>
      </c>
      <c r="Y6" s="29"/>
      <c r="AA6" s="30"/>
      <c r="AB6" s="31"/>
    </row>
    <row r="7" spans="1:28" s="3" customFormat="1" ht="24" customHeight="1" x14ac:dyDescent="0.25">
      <c r="B7" s="84">
        <f t="shared" ref="B7:B10" si="0">B6+1</f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12</v>
      </c>
      <c r="I7" s="91">
        <v>2</v>
      </c>
      <c r="J7" s="92">
        <v>2554</v>
      </c>
      <c r="K7" s="93">
        <v>176</v>
      </c>
      <c r="L7" s="92">
        <v>3766</v>
      </c>
      <c r="M7" s="93">
        <v>276</v>
      </c>
      <c r="N7" s="92">
        <v>3947.5</v>
      </c>
      <c r="O7" s="93">
        <v>293</v>
      </c>
      <c r="P7" s="94">
        <f>+J7+L7+N7</f>
        <v>10267.5</v>
      </c>
      <c r="Q7" s="95">
        <f>K7+M7+O7</f>
        <v>745</v>
      </c>
      <c r="R7" s="96">
        <f>Q7/H7</f>
        <v>62.083333333333336</v>
      </c>
      <c r="S7" s="97">
        <f>+P7/Q7</f>
        <v>13.781879194630873</v>
      </c>
      <c r="T7" s="98">
        <v>26790.6</v>
      </c>
      <c r="U7" s="99">
        <f>-(T7-P7)/T7</f>
        <v>-0.61674990481736125</v>
      </c>
      <c r="V7" s="100">
        <v>70465.09</v>
      </c>
      <c r="W7" s="101">
        <v>5769</v>
      </c>
      <c r="X7" s="102">
        <f>V7/W7</f>
        <v>12.214437510833767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44</v>
      </c>
      <c r="D8" s="86">
        <v>41747</v>
      </c>
      <c r="E8" s="87" t="s">
        <v>17</v>
      </c>
      <c r="F8" s="88" t="s">
        <v>17</v>
      </c>
      <c r="G8" s="89">
        <v>27</v>
      </c>
      <c r="H8" s="90">
        <v>16</v>
      </c>
      <c r="I8" s="91">
        <v>3</v>
      </c>
      <c r="J8" s="92">
        <v>443</v>
      </c>
      <c r="K8" s="93">
        <v>46</v>
      </c>
      <c r="L8" s="92">
        <v>2531</v>
      </c>
      <c r="M8" s="93">
        <v>266</v>
      </c>
      <c r="N8" s="92">
        <v>3408</v>
      </c>
      <c r="O8" s="93">
        <v>366</v>
      </c>
      <c r="P8" s="94">
        <f>+J8+L8+N8</f>
        <v>6382</v>
      </c>
      <c r="Q8" s="95">
        <f>K8+M8+O8</f>
        <v>678</v>
      </c>
      <c r="R8" s="96">
        <f>Q8/H8</f>
        <v>42.375</v>
      </c>
      <c r="S8" s="97">
        <f>+P8/Q8</f>
        <v>9.4129793510324475</v>
      </c>
      <c r="T8" s="98">
        <v>36270</v>
      </c>
      <c r="U8" s="99">
        <f>-(T8-P8)/T8</f>
        <v>-0.82404190791287568</v>
      </c>
      <c r="V8" s="100">
        <v>265736.52</v>
      </c>
      <c r="W8" s="101">
        <v>25140</v>
      </c>
      <c r="X8" s="102">
        <f>V8/W8</f>
        <v>10.570267303102627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15</v>
      </c>
      <c r="I9" s="91">
        <v>12</v>
      </c>
      <c r="J9" s="92">
        <v>1165</v>
      </c>
      <c r="K9" s="93">
        <v>156</v>
      </c>
      <c r="L9" s="92">
        <v>1882</v>
      </c>
      <c r="M9" s="93">
        <v>253</v>
      </c>
      <c r="N9" s="92">
        <v>1820</v>
      </c>
      <c r="O9" s="93">
        <v>255</v>
      </c>
      <c r="P9" s="94">
        <f>+J9+L9+N9</f>
        <v>4867</v>
      </c>
      <c r="Q9" s="95">
        <f>K9+M9+O9</f>
        <v>664</v>
      </c>
      <c r="R9" s="96">
        <f>Q9/H9</f>
        <v>44.266666666666666</v>
      </c>
      <c r="S9" s="97">
        <f>+P9/Q9</f>
        <v>7.3298192771084336</v>
      </c>
      <c r="T9" s="98">
        <v>4242.5</v>
      </c>
      <c r="U9" s="99">
        <f>-(T9-P9)/T9</f>
        <v>0.14720094284030644</v>
      </c>
      <c r="V9" s="100">
        <v>788763.19</v>
      </c>
      <c r="W9" s="101">
        <v>85943</v>
      </c>
      <c r="X9" s="102">
        <f>V9/W9</f>
        <v>9.1777479259509196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8</v>
      </c>
      <c r="I10" s="19">
        <v>6</v>
      </c>
      <c r="J10" s="20">
        <v>1058</v>
      </c>
      <c r="K10" s="21">
        <v>117</v>
      </c>
      <c r="L10" s="20">
        <v>1730.5</v>
      </c>
      <c r="M10" s="21">
        <v>192</v>
      </c>
      <c r="N10" s="20">
        <v>1852.5</v>
      </c>
      <c r="O10" s="21">
        <v>192</v>
      </c>
      <c r="P10" s="41">
        <f>+J10+L10+N10</f>
        <v>4641</v>
      </c>
      <c r="Q10" s="42">
        <f>K10+M10+O10</f>
        <v>501</v>
      </c>
      <c r="R10" s="43">
        <f>Q10/H10</f>
        <v>62.625</v>
      </c>
      <c r="S10" s="44">
        <f>+P10/Q10</f>
        <v>9.2634730538922163</v>
      </c>
      <c r="T10" s="22">
        <v>4124.5</v>
      </c>
      <c r="U10" s="45">
        <f>-(T10-P10)/T10</f>
        <v>0.12522730027882167</v>
      </c>
      <c r="V10" s="26">
        <v>321054.34999999998</v>
      </c>
      <c r="W10" s="27">
        <v>28781</v>
      </c>
      <c r="X10" s="46">
        <f>V10/W10</f>
        <v>11.15507974010632</v>
      </c>
      <c r="Y10" s="29"/>
      <c r="AA10" s="30"/>
      <c r="AB10" s="31"/>
    </row>
  </sheetData>
  <sortState ref="B7:X10">
    <sortCondition descending="1" ref="P5"/>
  </sortState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10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38</v>
      </c>
      <c r="I6" s="72">
        <v>2</v>
      </c>
      <c r="J6" s="73">
        <v>3451.5</v>
      </c>
      <c r="K6" s="74">
        <v>316</v>
      </c>
      <c r="L6" s="73">
        <v>16328</v>
      </c>
      <c r="M6" s="74">
        <v>1410</v>
      </c>
      <c r="N6" s="73">
        <v>16490.5</v>
      </c>
      <c r="O6" s="74">
        <v>1431</v>
      </c>
      <c r="P6" s="75">
        <f t="shared" ref="P6:P10" si="1">+J6+L6+N6</f>
        <v>36270</v>
      </c>
      <c r="Q6" s="76">
        <f t="shared" ref="Q6:Q10" si="2">K6+M6+O6</f>
        <v>3157</v>
      </c>
      <c r="R6" s="77">
        <f t="shared" ref="R6:R10" si="3">Q6/H6</f>
        <v>83.078947368421055</v>
      </c>
      <c r="S6" s="78">
        <f t="shared" ref="S6:S10" si="4">+P6/Q6</f>
        <v>11.488755147291732</v>
      </c>
      <c r="T6" s="79">
        <v>71192.5</v>
      </c>
      <c r="U6" s="80">
        <f t="shared" ref="U6:U10" si="5">-(T6-P6)/T6</f>
        <v>-0.49053622221441867</v>
      </c>
      <c r="V6" s="81">
        <v>222423.66</v>
      </c>
      <c r="W6" s="82">
        <v>20985</v>
      </c>
      <c r="X6" s="83">
        <f t="shared" ref="X6:X10" si="6">V6/W6</f>
        <v>10.599173695496784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49</v>
      </c>
      <c r="D7" s="86">
        <v>41754</v>
      </c>
      <c r="E7" s="87" t="s">
        <v>17</v>
      </c>
      <c r="F7" s="88" t="s">
        <v>17</v>
      </c>
      <c r="G7" s="89">
        <v>7</v>
      </c>
      <c r="H7" s="90">
        <v>15</v>
      </c>
      <c r="I7" s="91">
        <v>1</v>
      </c>
      <c r="J7" s="92">
        <v>6407.6</v>
      </c>
      <c r="K7" s="93">
        <v>445</v>
      </c>
      <c r="L7" s="92">
        <v>11670.9</v>
      </c>
      <c r="M7" s="93">
        <v>827</v>
      </c>
      <c r="N7" s="92">
        <v>8712.1</v>
      </c>
      <c r="O7" s="93">
        <v>653</v>
      </c>
      <c r="P7" s="94">
        <f t="shared" ref="P7" si="7">+J7+L7+N7</f>
        <v>26790.6</v>
      </c>
      <c r="Q7" s="95">
        <f t="shared" ref="Q7" si="8">K7+M7+O7</f>
        <v>1925</v>
      </c>
      <c r="R7" s="96">
        <f t="shared" ref="R7" si="9">Q7/H7</f>
        <v>128.33333333333334</v>
      </c>
      <c r="S7" s="97">
        <f t="shared" ref="S7" si="10">+P7/Q7</f>
        <v>13.917194805194804</v>
      </c>
      <c r="T7" s="98"/>
      <c r="U7" s="99" t="e">
        <f t="shared" ref="U7" si="11">-(T7-P7)/T7</f>
        <v>#DIV/0!</v>
      </c>
      <c r="V7" s="100">
        <v>26790.6</v>
      </c>
      <c r="W7" s="101">
        <v>1925</v>
      </c>
      <c r="X7" s="102">
        <f t="shared" ref="X7" si="12">V7/W7</f>
        <v>13.917194805194804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43</v>
      </c>
      <c r="D8" s="86">
        <v>41740</v>
      </c>
      <c r="E8" s="87" t="s">
        <v>17</v>
      </c>
      <c r="F8" s="88" t="s">
        <v>17</v>
      </c>
      <c r="G8" s="89">
        <v>26</v>
      </c>
      <c r="H8" s="90">
        <v>15</v>
      </c>
      <c r="I8" s="91">
        <v>3</v>
      </c>
      <c r="J8" s="92">
        <v>3048</v>
      </c>
      <c r="K8" s="93">
        <v>300</v>
      </c>
      <c r="L8" s="92">
        <v>5675</v>
      </c>
      <c r="M8" s="93">
        <v>544</v>
      </c>
      <c r="N8" s="92">
        <v>6688</v>
      </c>
      <c r="O8" s="93">
        <v>636</v>
      </c>
      <c r="P8" s="94">
        <f t="shared" si="1"/>
        <v>15411</v>
      </c>
      <c r="Q8" s="95">
        <f t="shared" si="2"/>
        <v>1480</v>
      </c>
      <c r="R8" s="96">
        <f t="shared" si="3"/>
        <v>98.666666666666671</v>
      </c>
      <c r="S8" s="97">
        <f t="shared" si="4"/>
        <v>10.412837837837838</v>
      </c>
      <c r="T8" s="98">
        <v>53727.34</v>
      </c>
      <c r="U8" s="99">
        <f t="shared" si="5"/>
        <v>-0.71316279570140639</v>
      </c>
      <c r="V8" s="100">
        <v>249265.45</v>
      </c>
      <c r="W8" s="101">
        <v>24184</v>
      </c>
      <c r="X8" s="102">
        <f t="shared" si="6"/>
        <v>10.307039778365862</v>
      </c>
      <c r="Y8" s="29"/>
      <c r="AA8" s="30"/>
      <c r="AB8" s="31"/>
    </row>
    <row r="9" spans="1:28" s="3" customFormat="1" ht="24" customHeight="1" x14ac:dyDescent="0.25">
      <c r="B9" s="84">
        <f t="shared" si="0"/>
        <v>4</v>
      </c>
      <c r="C9" s="85" t="s">
        <v>16</v>
      </c>
      <c r="D9" s="86">
        <v>41656</v>
      </c>
      <c r="E9" s="87" t="s">
        <v>17</v>
      </c>
      <c r="F9" s="88" t="s">
        <v>18</v>
      </c>
      <c r="G9" s="89">
        <v>76</v>
      </c>
      <c r="H9" s="90">
        <v>9</v>
      </c>
      <c r="I9" s="91">
        <v>11</v>
      </c>
      <c r="J9" s="92">
        <v>871.5</v>
      </c>
      <c r="K9" s="93">
        <v>118</v>
      </c>
      <c r="L9" s="92">
        <v>1937.5</v>
      </c>
      <c r="M9" s="93">
        <v>270</v>
      </c>
      <c r="N9" s="92">
        <v>1433.5</v>
      </c>
      <c r="O9" s="93">
        <v>199</v>
      </c>
      <c r="P9" s="94">
        <f t="shared" si="1"/>
        <v>4242.5</v>
      </c>
      <c r="Q9" s="95">
        <f t="shared" si="2"/>
        <v>587</v>
      </c>
      <c r="R9" s="96">
        <f t="shared" si="3"/>
        <v>65.222222222222229</v>
      </c>
      <c r="S9" s="97">
        <f t="shared" si="4"/>
        <v>7.2274275979557068</v>
      </c>
      <c r="T9" s="98">
        <v>5479</v>
      </c>
      <c r="U9" s="99">
        <f t="shared" si="5"/>
        <v>-0.22567986858915862</v>
      </c>
      <c r="V9" s="100">
        <v>779099.69</v>
      </c>
      <c r="W9" s="101">
        <v>84523</v>
      </c>
      <c r="X9" s="102">
        <f t="shared" si="6"/>
        <v>9.2176057404493452</v>
      </c>
      <c r="Y9" s="29"/>
      <c r="AA9" s="30"/>
      <c r="AB9" s="31"/>
    </row>
    <row r="10" spans="1:28" s="3" customFormat="1" ht="24" customHeight="1" thickBot="1" x14ac:dyDescent="0.3">
      <c r="B10" s="103">
        <f t="shared" si="0"/>
        <v>5</v>
      </c>
      <c r="C10" s="36" t="s">
        <v>38</v>
      </c>
      <c r="D10" s="37">
        <v>41726</v>
      </c>
      <c r="E10" s="38" t="s">
        <v>17</v>
      </c>
      <c r="F10" s="39" t="s">
        <v>17</v>
      </c>
      <c r="G10" s="40">
        <v>39</v>
      </c>
      <c r="H10" s="18">
        <v>7</v>
      </c>
      <c r="I10" s="19">
        <v>5</v>
      </c>
      <c r="J10" s="20">
        <v>758</v>
      </c>
      <c r="K10" s="21">
        <v>74</v>
      </c>
      <c r="L10" s="20">
        <v>1649.5</v>
      </c>
      <c r="M10" s="21">
        <v>173</v>
      </c>
      <c r="N10" s="20">
        <v>1717</v>
      </c>
      <c r="O10" s="21">
        <v>178</v>
      </c>
      <c r="P10" s="41">
        <f t="shared" si="1"/>
        <v>4124.5</v>
      </c>
      <c r="Q10" s="42">
        <f t="shared" si="2"/>
        <v>425</v>
      </c>
      <c r="R10" s="43">
        <f t="shared" si="3"/>
        <v>60.714285714285715</v>
      </c>
      <c r="S10" s="44">
        <f t="shared" si="4"/>
        <v>9.7047058823529415</v>
      </c>
      <c r="T10" s="22">
        <v>4955</v>
      </c>
      <c r="U10" s="45">
        <f t="shared" si="5"/>
        <v>-0.16760847628657921</v>
      </c>
      <c r="V10" s="26">
        <v>312237.84999999998</v>
      </c>
      <c r="W10" s="27">
        <v>27818</v>
      </c>
      <c r="X10" s="46">
        <f t="shared" si="6"/>
        <v>11.224309799410452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9" si="0">B5+1</f>
        <v>1</v>
      </c>
      <c r="C6" s="66" t="s">
        <v>44</v>
      </c>
      <c r="D6" s="67">
        <v>41747</v>
      </c>
      <c r="E6" s="68" t="s">
        <v>17</v>
      </c>
      <c r="F6" s="69" t="s">
        <v>17</v>
      </c>
      <c r="G6" s="70">
        <v>27</v>
      </c>
      <c r="H6" s="71">
        <v>56</v>
      </c>
      <c r="I6" s="72">
        <v>1</v>
      </c>
      <c r="J6" s="73">
        <v>7584.5</v>
      </c>
      <c r="K6" s="74">
        <v>647</v>
      </c>
      <c r="L6" s="73">
        <v>32601</v>
      </c>
      <c r="M6" s="74">
        <v>2819</v>
      </c>
      <c r="N6" s="73">
        <v>31007</v>
      </c>
      <c r="O6" s="74">
        <v>2845</v>
      </c>
      <c r="P6" s="75">
        <f t="shared" ref="P6:P9" si="1">+J6+L6+N6</f>
        <v>71192.5</v>
      </c>
      <c r="Q6" s="76">
        <f t="shared" ref="Q6:Q9" si="2">K6+M6+O6</f>
        <v>6311</v>
      </c>
      <c r="R6" s="77">
        <f t="shared" ref="R6:R9" si="3">Q6/H6</f>
        <v>112.69642857142857</v>
      </c>
      <c r="S6" s="78">
        <f t="shared" ref="S6:S9" si="4">+P6/Q6</f>
        <v>11.280700364443035</v>
      </c>
      <c r="T6" s="79"/>
      <c r="U6" s="80" t="e">
        <f t="shared" ref="U6:U9" si="5">-(T6-P6)/T6</f>
        <v>#DIV/0!</v>
      </c>
      <c r="V6" s="81"/>
      <c r="W6" s="82"/>
      <c r="X6" s="83" t="e">
        <f t="shared" ref="X6:X9" si="6">V6/W6</f>
        <v>#DIV/0!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43</v>
      </c>
      <c r="D7" s="86">
        <v>41740</v>
      </c>
      <c r="E7" s="87" t="s">
        <v>17</v>
      </c>
      <c r="F7" s="88" t="s">
        <v>17</v>
      </c>
      <c r="G7" s="89">
        <v>26</v>
      </c>
      <c r="H7" s="90">
        <v>34</v>
      </c>
      <c r="I7" s="91">
        <v>2</v>
      </c>
      <c r="J7" s="92">
        <v>11642.5</v>
      </c>
      <c r="K7" s="93">
        <v>1077</v>
      </c>
      <c r="L7" s="92">
        <v>21764.42</v>
      </c>
      <c r="M7" s="93">
        <v>1926</v>
      </c>
      <c r="N7" s="92">
        <v>20320.419999999998</v>
      </c>
      <c r="O7" s="93">
        <v>1829</v>
      </c>
      <c r="P7" s="94">
        <f t="shared" ref="P7:P8" si="7">+J7+L7+N7</f>
        <v>53727.34</v>
      </c>
      <c r="Q7" s="95">
        <f t="shared" ref="Q7:Q8" si="8">K7+M7+O7</f>
        <v>4832</v>
      </c>
      <c r="R7" s="96">
        <f t="shared" ref="R7:R8" si="9">Q7/H7</f>
        <v>142.11764705882354</v>
      </c>
      <c r="S7" s="97">
        <f t="shared" ref="S7:S8" si="10">+P7/Q7</f>
        <v>11.119068708609271</v>
      </c>
      <c r="T7" s="98">
        <v>77274.5</v>
      </c>
      <c r="U7" s="99">
        <f t="shared" ref="U7:U8" si="11">-(T7-P7)/T7</f>
        <v>-0.30472096228380646</v>
      </c>
      <c r="V7" s="100">
        <v>179529.01</v>
      </c>
      <c r="W7" s="101">
        <v>17147</v>
      </c>
      <c r="X7" s="102">
        <f t="shared" ref="X7:X8" si="12">V7/W7</f>
        <v>10.469995334460839</v>
      </c>
      <c r="Y7" s="29"/>
      <c r="AA7" s="30"/>
      <c r="AB7" s="31"/>
    </row>
    <row r="8" spans="1:28" s="3" customFormat="1" ht="24" customHeight="1" x14ac:dyDescent="0.25">
      <c r="B8" s="84">
        <f t="shared" si="0"/>
        <v>3</v>
      </c>
      <c r="C8" s="85" t="s">
        <v>16</v>
      </c>
      <c r="D8" s="86">
        <v>41656</v>
      </c>
      <c r="E8" s="87" t="s">
        <v>17</v>
      </c>
      <c r="F8" s="88" t="s">
        <v>18</v>
      </c>
      <c r="G8" s="89">
        <v>76</v>
      </c>
      <c r="H8" s="90">
        <v>7</v>
      </c>
      <c r="I8" s="91">
        <v>10</v>
      </c>
      <c r="J8" s="92">
        <v>1030.5</v>
      </c>
      <c r="K8" s="93">
        <v>124</v>
      </c>
      <c r="L8" s="92">
        <v>2534.5</v>
      </c>
      <c r="M8" s="93">
        <v>307</v>
      </c>
      <c r="N8" s="92">
        <v>1914</v>
      </c>
      <c r="O8" s="93">
        <v>228</v>
      </c>
      <c r="P8" s="94">
        <f t="shared" si="7"/>
        <v>5479</v>
      </c>
      <c r="Q8" s="95">
        <f t="shared" si="8"/>
        <v>659</v>
      </c>
      <c r="R8" s="96">
        <f t="shared" si="9"/>
        <v>94.142857142857139</v>
      </c>
      <c r="S8" s="97">
        <f t="shared" si="10"/>
        <v>8.314112291350531</v>
      </c>
      <c r="T8" s="98">
        <v>3844.5</v>
      </c>
      <c r="U8" s="99">
        <f t="shared" si="11"/>
        <v>0.42515281571075564</v>
      </c>
      <c r="V8" s="100">
        <v>768407.69</v>
      </c>
      <c r="W8" s="101">
        <v>83085</v>
      </c>
      <c r="X8" s="102">
        <f t="shared" si="12"/>
        <v>9.2484526689534814</v>
      </c>
      <c r="Y8" s="29"/>
      <c r="AA8" s="30"/>
      <c r="AB8" s="31"/>
    </row>
    <row r="9" spans="1:28" s="3" customFormat="1" ht="24" customHeight="1" thickBot="1" x14ac:dyDescent="0.3">
      <c r="B9" s="103">
        <f t="shared" si="0"/>
        <v>4</v>
      </c>
      <c r="C9" s="36" t="s">
        <v>38</v>
      </c>
      <c r="D9" s="37">
        <v>41726</v>
      </c>
      <c r="E9" s="38" t="s">
        <v>17</v>
      </c>
      <c r="F9" s="39" t="s">
        <v>17</v>
      </c>
      <c r="G9" s="40">
        <v>39</v>
      </c>
      <c r="H9" s="18">
        <v>7</v>
      </c>
      <c r="I9" s="19">
        <v>4</v>
      </c>
      <c r="J9" s="20">
        <v>1124</v>
      </c>
      <c r="K9" s="21">
        <v>106</v>
      </c>
      <c r="L9" s="20">
        <v>2163</v>
      </c>
      <c r="M9" s="21">
        <v>206</v>
      </c>
      <c r="N9" s="20">
        <v>1668</v>
      </c>
      <c r="O9" s="21">
        <v>167</v>
      </c>
      <c r="P9" s="41">
        <f t="shared" si="1"/>
        <v>4955</v>
      </c>
      <c r="Q9" s="42">
        <f t="shared" si="2"/>
        <v>479</v>
      </c>
      <c r="R9" s="43">
        <f t="shared" si="3"/>
        <v>68.428571428571431</v>
      </c>
      <c r="S9" s="44">
        <f t="shared" si="4"/>
        <v>10.34446764091858</v>
      </c>
      <c r="T9" s="22">
        <v>3647</v>
      </c>
      <c r="U9" s="45">
        <f t="shared" si="5"/>
        <v>0.35865094598299974</v>
      </c>
      <c r="V9" s="26">
        <v>303721.34999999998</v>
      </c>
      <c r="W9" s="27">
        <v>26942</v>
      </c>
      <c r="X9" s="46">
        <f t="shared" si="6"/>
        <v>11.273155296562987</v>
      </c>
      <c r="Y9" s="29"/>
      <c r="AA9" s="30"/>
      <c r="AB9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41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 t="shared" ref="B6:B7" si="0">B5+1</f>
        <v>1</v>
      </c>
      <c r="C6" s="66" t="s">
        <v>43</v>
      </c>
      <c r="D6" s="67">
        <v>41740</v>
      </c>
      <c r="E6" s="68" t="s">
        <v>17</v>
      </c>
      <c r="F6" s="69" t="s">
        <v>17</v>
      </c>
      <c r="G6" s="70">
        <v>26</v>
      </c>
      <c r="H6" s="71">
        <v>36</v>
      </c>
      <c r="I6" s="72">
        <v>1</v>
      </c>
      <c r="J6" s="73">
        <v>16858.5</v>
      </c>
      <c r="K6" s="74">
        <v>1522</v>
      </c>
      <c r="L6" s="73">
        <v>32246.5</v>
      </c>
      <c r="M6" s="74">
        <v>2870</v>
      </c>
      <c r="N6" s="73">
        <v>28169.5</v>
      </c>
      <c r="O6" s="74">
        <v>2527</v>
      </c>
      <c r="P6" s="75">
        <f t="shared" ref="P6" si="1">+J6+L6+N6</f>
        <v>77274.5</v>
      </c>
      <c r="Q6" s="76">
        <f t="shared" ref="Q6" si="2">K6+M6+O6</f>
        <v>6919</v>
      </c>
      <c r="R6" s="77">
        <f t="shared" ref="R6" si="3">Q6/H6</f>
        <v>192.19444444444446</v>
      </c>
      <c r="S6" s="78">
        <f t="shared" ref="S6" si="4">+P6/Q6</f>
        <v>11.168449197860962</v>
      </c>
      <c r="T6" s="79"/>
      <c r="U6" s="80" t="e">
        <f t="shared" ref="U6" si="5">-(T6-P6)/T6</f>
        <v>#DIV/0!</v>
      </c>
      <c r="V6" s="81">
        <v>77274.5</v>
      </c>
      <c r="W6" s="82">
        <v>6919</v>
      </c>
      <c r="X6" s="83">
        <f t="shared" ref="X6" si="6">V6/W6</f>
        <v>11.168449197860962</v>
      </c>
      <c r="Y6" s="29"/>
      <c r="AA6" s="30"/>
      <c r="AB6" s="31"/>
    </row>
    <row r="7" spans="1:28" s="3" customFormat="1" ht="24" customHeight="1" x14ac:dyDescent="0.25">
      <c r="B7" s="84">
        <f t="shared" si="0"/>
        <v>2</v>
      </c>
      <c r="C7" s="85" t="s">
        <v>38</v>
      </c>
      <c r="D7" s="86">
        <v>41726</v>
      </c>
      <c r="E7" s="87" t="s">
        <v>17</v>
      </c>
      <c r="F7" s="88" t="s">
        <v>17</v>
      </c>
      <c r="G7" s="89">
        <v>39</v>
      </c>
      <c r="H7" s="90">
        <v>6</v>
      </c>
      <c r="I7" s="91">
        <v>3</v>
      </c>
      <c r="J7" s="92">
        <v>1071</v>
      </c>
      <c r="K7" s="93">
        <v>98</v>
      </c>
      <c r="L7" s="92">
        <v>1332</v>
      </c>
      <c r="M7" s="93">
        <v>116</v>
      </c>
      <c r="N7" s="92">
        <v>1244</v>
      </c>
      <c r="O7" s="93">
        <v>106</v>
      </c>
      <c r="P7" s="94">
        <f t="shared" ref="P7:P8" si="7">+J7+L7+N7</f>
        <v>3647</v>
      </c>
      <c r="Q7" s="95">
        <f t="shared" ref="Q7:Q8" si="8">K7+M7+O7</f>
        <v>320</v>
      </c>
      <c r="R7" s="96">
        <f t="shared" ref="R7:R8" si="9">Q7/H7</f>
        <v>53.333333333333336</v>
      </c>
      <c r="S7" s="97">
        <f t="shared" ref="S7:S8" si="10">+P7/Q7</f>
        <v>11.396875</v>
      </c>
      <c r="T7" s="98">
        <v>39896</v>
      </c>
      <c r="U7" s="99">
        <f t="shared" ref="U7:U8" si="11">-(T7-P7)/T7</f>
        <v>-0.90858732705033085</v>
      </c>
      <c r="V7" s="100">
        <v>297103.84999999998</v>
      </c>
      <c r="W7" s="101">
        <v>26304</v>
      </c>
      <c r="X7" s="102">
        <f t="shared" ref="X7:X8" si="12">V7/W7</f>
        <v>11.295006462895376</v>
      </c>
      <c r="Y7" s="29"/>
      <c r="AA7" s="30"/>
      <c r="AB7" s="31"/>
    </row>
    <row r="8" spans="1:28" s="3" customFormat="1" ht="24" customHeight="1" thickBot="1" x14ac:dyDescent="0.3">
      <c r="B8" s="103">
        <f>B7+1</f>
        <v>3</v>
      </c>
      <c r="C8" s="36" t="s">
        <v>16</v>
      </c>
      <c r="D8" s="37">
        <v>41656</v>
      </c>
      <c r="E8" s="38" t="s">
        <v>17</v>
      </c>
      <c r="F8" s="39" t="s">
        <v>18</v>
      </c>
      <c r="G8" s="40">
        <v>76</v>
      </c>
      <c r="H8" s="18">
        <v>11</v>
      </c>
      <c r="I8" s="19">
        <v>9</v>
      </c>
      <c r="J8" s="20">
        <v>1096</v>
      </c>
      <c r="K8" s="21">
        <v>136</v>
      </c>
      <c r="L8" s="20">
        <v>1344</v>
      </c>
      <c r="M8" s="21">
        <v>165</v>
      </c>
      <c r="N8" s="20">
        <v>1404.5</v>
      </c>
      <c r="O8" s="21">
        <v>176</v>
      </c>
      <c r="P8" s="41">
        <f t="shared" si="7"/>
        <v>3844.5</v>
      </c>
      <c r="Q8" s="42">
        <f t="shared" si="8"/>
        <v>477</v>
      </c>
      <c r="R8" s="43">
        <f t="shared" si="9"/>
        <v>43.363636363636367</v>
      </c>
      <c r="S8" s="44">
        <f t="shared" si="10"/>
        <v>8.0597484276729556</v>
      </c>
      <c r="T8" s="22">
        <v>5119.5</v>
      </c>
      <c r="U8" s="45">
        <f t="shared" si="11"/>
        <v>-0.24904775857017286</v>
      </c>
      <c r="V8" s="26">
        <v>759949.69</v>
      </c>
      <c r="W8" s="27">
        <v>81986</v>
      </c>
      <c r="X8" s="46">
        <f t="shared" si="12"/>
        <v>9.2692617032176212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39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40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43</v>
      </c>
      <c r="I6" s="72">
        <v>2</v>
      </c>
      <c r="J6" s="73">
        <v>9621.5</v>
      </c>
      <c r="K6" s="74">
        <v>773</v>
      </c>
      <c r="L6" s="73">
        <v>16981</v>
      </c>
      <c r="M6" s="74">
        <v>1314</v>
      </c>
      <c r="N6" s="73">
        <v>13293.5</v>
      </c>
      <c r="O6" s="74">
        <v>1012</v>
      </c>
      <c r="P6" s="75">
        <f t="shared" ref="P6:P7" si="0">+J6+L6+N6</f>
        <v>39896</v>
      </c>
      <c r="Q6" s="76">
        <f t="shared" ref="Q6:Q7" si="1">K6+M6+O6</f>
        <v>3099</v>
      </c>
      <c r="R6" s="77">
        <f t="shared" ref="R6:R7" si="2">Q6/H6</f>
        <v>72.069767441860463</v>
      </c>
      <c r="S6" s="78">
        <f t="shared" ref="S6:S7" si="3">+P6/Q6</f>
        <v>12.873830267828332</v>
      </c>
      <c r="T6" s="79">
        <v>143988.1</v>
      </c>
      <c r="U6" s="80">
        <f t="shared" ref="U6:U7" si="4">-(T6-P6)/T6</f>
        <v>-0.72292154698895261</v>
      </c>
      <c r="V6" s="81">
        <v>271070.62</v>
      </c>
      <c r="W6" s="82">
        <v>23792</v>
      </c>
      <c r="X6" s="83">
        <f t="shared" ref="X6:X7" si="5">V6/W6</f>
        <v>11.393351546738399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13</v>
      </c>
      <c r="I7" s="53">
        <v>8</v>
      </c>
      <c r="J7" s="54">
        <v>851</v>
      </c>
      <c r="K7" s="55">
        <v>108</v>
      </c>
      <c r="L7" s="54">
        <v>2232.5</v>
      </c>
      <c r="M7" s="55">
        <v>324</v>
      </c>
      <c r="N7" s="54">
        <v>2036</v>
      </c>
      <c r="O7" s="55">
        <v>292</v>
      </c>
      <c r="P7" s="56">
        <f t="shared" si="0"/>
        <v>5119.5</v>
      </c>
      <c r="Q7" s="57">
        <f t="shared" si="1"/>
        <v>724</v>
      </c>
      <c r="R7" s="58">
        <f t="shared" si="2"/>
        <v>55.692307692307693</v>
      </c>
      <c r="S7" s="59">
        <f t="shared" si="3"/>
        <v>7.0711325966850831</v>
      </c>
      <c r="T7" s="60">
        <v>11709.2</v>
      </c>
      <c r="U7" s="61">
        <f t="shared" si="4"/>
        <v>-0.5627796945991187</v>
      </c>
      <c r="V7" s="62">
        <v>752426.69</v>
      </c>
      <c r="W7" s="63">
        <v>80931</v>
      </c>
      <c r="X7" s="64">
        <f t="shared" si="5"/>
        <v>9.2971381794368035</v>
      </c>
      <c r="Y7" s="29"/>
      <c r="AA7" s="30"/>
      <c r="AB7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8554687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9.5703125" style="32" customWidth="1"/>
    <col min="13" max="13" width="6.42578125" style="32" bestFit="1" customWidth="1"/>
    <col min="14" max="14" width="9.5703125" style="32" customWidth="1"/>
    <col min="15" max="15" width="6.42578125" style="32" bestFit="1" customWidth="1"/>
    <col min="16" max="16" width="10.4257812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+B4+1</f>
        <v>1</v>
      </c>
      <c r="C6" s="66" t="s">
        <v>38</v>
      </c>
      <c r="D6" s="67">
        <v>41726</v>
      </c>
      <c r="E6" s="68" t="s">
        <v>17</v>
      </c>
      <c r="F6" s="69" t="s">
        <v>17</v>
      </c>
      <c r="G6" s="70">
        <v>39</v>
      </c>
      <c r="H6" s="71">
        <v>80</v>
      </c>
      <c r="I6" s="72">
        <v>1</v>
      </c>
      <c r="J6" s="73">
        <v>34434</v>
      </c>
      <c r="K6" s="74">
        <v>2835</v>
      </c>
      <c r="L6" s="73">
        <v>71638.600000000006</v>
      </c>
      <c r="M6" s="74">
        <v>5745</v>
      </c>
      <c r="N6" s="73">
        <v>37915.5</v>
      </c>
      <c r="O6" s="74">
        <v>3264</v>
      </c>
      <c r="P6" s="75">
        <f t="shared" ref="P6" si="0">+J6+L6+N6</f>
        <v>143988.1</v>
      </c>
      <c r="Q6" s="76">
        <f t="shared" ref="Q6" si="1">K6+M6+O6</f>
        <v>11844</v>
      </c>
      <c r="R6" s="77">
        <f t="shared" ref="R6" si="2">Q6/H6</f>
        <v>148.05000000000001</v>
      </c>
      <c r="S6" s="78">
        <f t="shared" ref="S6" si="3">+P6/Q6</f>
        <v>12.157049983113813</v>
      </c>
      <c r="T6" s="79"/>
      <c r="U6" s="80" t="e">
        <f t="shared" ref="U6" si="4">-(T6-P6)/T6</f>
        <v>#DIV/0!</v>
      </c>
      <c r="V6" s="81">
        <v>143988.1</v>
      </c>
      <c r="W6" s="82">
        <v>11844</v>
      </c>
      <c r="X6" s="83">
        <f t="shared" ref="X6" si="5">V6/W6</f>
        <v>12.157049983113813</v>
      </c>
      <c r="Y6" s="29"/>
      <c r="AA6" s="30"/>
      <c r="AB6" s="31"/>
    </row>
    <row r="7" spans="1:28" s="3" customFormat="1" ht="24" customHeight="1" thickBot="1" x14ac:dyDescent="0.3">
      <c r="B7" s="13">
        <f>B6+1</f>
        <v>2</v>
      </c>
      <c r="C7" s="47" t="s">
        <v>16</v>
      </c>
      <c r="D7" s="48">
        <v>41656</v>
      </c>
      <c r="E7" s="49" t="s">
        <v>17</v>
      </c>
      <c r="F7" s="50" t="s">
        <v>18</v>
      </c>
      <c r="G7" s="51">
        <v>76</v>
      </c>
      <c r="H7" s="52">
        <v>23</v>
      </c>
      <c r="I7" s="53">
        <v>7</v>
      </c>
      <c r="J7" s="54">
        <v>2855.7</v>
      </c>
      <c r="K7" s="55">
        <v>395</v>
      </c>
      <c r="L7" s="54">
        <v>5109.5</v>
      </c>
      <c r="M7" s="55">
        <v>686</v>
      </c>
      <c r="N7" s="54">
        <v>3744</v>
      </c>
      <c r="O7" s="55">
        <v>494</v>
      </c>
      <c r="P7" s="56">
        <f t="shared" ref="P7" si="6">+J7+L7+N7</f>
        <v>11709.2</v>
      </c>
      <c r="Q7" s="57">
        <f t="shared" ref="Q7" si="7">K7+M7+O7</f>
        <v>1575</v>
      </c>
      <c r="R7" s="58">
        <f t="shared" ref="R7" si="8">Q7/H7</f>
        <v>68.478260869565219</v>
      </c>
      <c r="S7" s="59">
        <f t="shared" ref="S7" si="9">+P7/Q7</f>
        <v>7.4344126984126992</v>
      </c>
      <c r="T7" s="60">
        <v>5113</v>
      </c>
      <c r="U7" s="61">
        <f t="shared" ref="U7" si="10">-(T7-P7)/T7</f>
        <v>1.2900840993545866</v>
      </c>
      <c r="V7" s="62">
        <v>737030.69</v>
      </c>
      <c r="W7" s="63">
        <v>78780</v>
      </c>
      <c r="X7" s="64">
        <f t="shared" ref="X7" si="11">V7/W7</f>
        <v>9.3555558517390196</v>
      </c>
      <c r="Y7" s="29"/>
      <c r="AA7" s="30"/>
      <c r="AB7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34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35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16</v>
      </c>
      <c r="I6" s="19">
        <v>6</v>
      </c>
      <c r="J6" s="20">
        <v>921</v>
      </c>
      <c r="K6" s="21">
        <v>136</v>
      </c>
      <c r="L6" s="20">
        <v>2031</v>
      </c>
      <c r="M6" s="21">
        <v>285</v>
      </c>
      <c r="N6" s="20">
        <v>2161</v>
      </c>
      <c r="O6" s="21">
        <v>287</v>
      </c>
      <c r="P6" s="41">
        <f t="shared" ref="P6" si="0">+J6+L6+N6</f>
        <v>5113</v>
      </c>
      <c r="Q6" s="42">
        <f t="shared" ref="Q6" si="1">K6+M6+O6</f>
        <v>708</v>
      </c>
      <c r="R6" s="43">
        <f t="shared" ref="R6" si="2">Q6/H6</f>
        <v>44.25</v>
      </c>
      <c r="S6" s="44">
        <f t="shared" ref="S6" si="3">+P6/Q6</f>
        <v>7.2217514124293789</v>
      </c>
      <c r="T6" s="22">
        <v>4371.5</v>
      </c>
      <c r="U6" s="45">
        <f t="shared" ref="U6" si="4">-(T6-P6)/T6</f>
        <v>0.16962141141484616</v>
      </c>
      <c r="V6" s="26">
        <v>721061.98</v>
      </c>
      <c r="W6" s="27">
        <v>76588</v>
      </c>
      <c r="X6" s="46">
        <f t="shared" ref="X6" si="5">V6/W6</f>
        <v>9.4148166814644583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32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33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36" t="s">
        <v>16</v>
      </c>
      <c r="D6" s="37">
        <v>41656</v>
      </c>
      <c r="E6" s="38" t="s">
        <v>17</v>
      </c>
      <c r="F6" s="39" t="s">
        <v>18</v>
      </c>
      <c r="G6" s="40">
        <v>76</v>
      </c>
      <c r="H6" s="18">
        <v>11</v>
      </c>
      <c r="I6" s="19">
        <v>5</v>
      </c>
      <c r="J6" s="20">
        <v>897</v>
      </c>
      <c r="K6" s="21">
        <v>107</v>
      </c>
      <c r="L6" s="20">
        <v>1819</v>
      </c>
      <c r="M6" s="21">
        <v>215</v>
      </c>
      <c r="N6" s="20">
        <v>1655.5</v>
      </c>
      <c r="O6" s="21">
        <v>202</v>
      </c>
      <c r="P6" s="22">
        <f t="shared" ref="P6" si="0">+J6+L6+N6</f>
        <v>4371.5</v>
      </c>
      <c r="Q6" s="23">
        <f t="shared" ref="Q6" si="1">K6+M6+O6</f>
        <v>524</v>
      </c>
      <c r="R6" s="21">
        <f t="shared" ref="R6" si="2">Q6/H6</f>
        <v>47.636363636363633</v>
      </c>
      <c r="S6" s="24">
        <f t="shared" ref="S6" si="3">+P6/Q6</f>
        <v>8.3425572519083975</v>
      </c>
      <c r="T6" s="22">
        <v>8938.5</v>
      </c>
      <c r="U6" s="25">
        <f t="shared" ref="U6" si="4">-(T6-P6)/T6</f>
        <v>-0.51093583934664655</v>
      </c>
      <c r="V6" s="26">
        <v>712919.98</v>
      </c>
      <c r="W6" s="27">
        <v>75497</v>
      </c>
      <c r="X6" s="28">
        <f t="shared" ref="X6" si="5">V6/W6</f>
        <v>9.4430239612170013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30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31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18</v>
      </c>
      <c r="I6" s="19">
        <v>4</v>
      </c>
      <c r="J6" s="20">
        <v>1385.5</v>
      </c>
      <c r="K6" s="21">
        <v>180</v>
      </c>
      <c r="L6" s="20">
        <v>3959.5</v>
      </c>
      <c r="M6" s="21">
        <v>544</v>
      </c>
      <c r="N6" s="20">
        <v>3593.5</v>
      </c>
      <c r="O6" s="21">
        <v>465</v>
      </c>
      <c r="P6" s="22">
        <f t="shared" ref="P6" si="0">+J6+L6+N6</f>
        <v>8938.5</v>
      </c>
      <c r="Q6" s="23">
        <f t="shared" ref="Q6" si="1">K6+M6+O6</f>
        <v>1189</v>
      </c>
      <c r="R6" s="21">
        <f t="shared" ref="R6" si="2">Q6/H6</f>
        <v>66.055555555555557</v>
      </c>
      <c r="S6" s="24">
        <f t="shared" ref="S6" si="3">+P6/Q6</f>
        <v>7.5176619007569387</v>
      </c>
      <c r="T6" s="22">
        <v>27775</v>
      </c>
      <c r="U6" s="25">
        <f t="shared" ref="U6" si="4">-(T6-P6)/T6</f>
        <v>-0.67818181818181822</v>
      </c>
      <c r="V6" s="26">
        <v>704456.98</v>
      </c>
      <c r="W6" s="27">
        <v>74420</v>
      </c>
      <c r="X6" s="28">
        <f t="shared" ref="X6" si="5">V6/W6</f>
        <v>9.4659631819403387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48</v>
      </c>
      <c r="I6" s="19">
        <v>3</v>
      </c>
      <c r="J6" s="20">
        <v>4386.5</v>
      </c>
      <c r="K6" s="21">
        <v>469</v>
      </c>
      <c r="L6" s="20">
        <v>11668.5</v>
      </c>
      <c r="M6" s="21">
        <v>1161</v>
      </c>
      <c r="N6" s="20">
        <v>11720</v>
      </c>
      <c r="O6" s="21">
        <v>1148</v>
      </c>
      <c r="P6" s="22">
        <f t="shared" ref="P6" si="0">+J6+L6+N6</f>
        <v>27775</v>
      </c>
      <c r="Q6" s="23">
        <f t="shared" ref="Q6" si="1">K6+M6+O6</f>
        <v>2778</v>
      </c>
      <c r="R6" s="21">
        <f t="shared" ref="R6" si="2">Q6/H6</f>
        <v>57.875</v>
      </c>
      <c r="S6" s="24">
        <f t="shared" ref="S6" si="3">+P6/Q6</f>
        <v>9.9982001439884804</v>
      </c>
      <c r="T6" s="22">
        <v>130647.54999999999</v>
      </c>
      <c r="U6" s="25">
        <f t="shared" ref="U6" si="4">-(T6-P6)/T6</f>
        <v>-0.78740512164215859</v>
      </c>
      <c r="V6" s="26">
        <v>679156.31</v>
      </c>
      <c r="W6" s="27">
        <v>71164</v>
      </c>
      <c r="X6" s="28">
        <f t="shared" ref="X6" si="5">V6/W6</f>
        <v>9.5435376032825587</v>
      </c>
      <c r="Y6" s="29"/>
      <c r="AA6" s="30"/>
      <c r="AB6" s="31"/>
    </row>
  </sheetData>
  <mergeCells count="18">
    <mergeCell ref="B2:S3"/>
    <mergeCell ref="I4:I5"/>
    <mergeCell ref="J4:K4"/>
    <mergeCell ref="L4:M4"/>
    <mergeCell ref="N4:O4"/>
    <mergeCell ref="P4:S4"/>
    <mergeCell ref="C4:C5"/>
    <mergeCell ref="D4:D5"/>
    <mergeCell ref="E4:E5"/>
    <mergeCell ref="F4:F5"/>
    <mergeCell ref="G4:G5"/>
    <mergeCell ref="H4:H5"/>
    <mergeCell ref="V4:X4"/>
    <mergeCell ref="T2:U2"/>
    <mergeCell ref="T3:U3"/>
    <mergeCell ref="V3:X3"/>
    <mergeCell ref="V2:X2"/>
    <mergeCell ref="T4:U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117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118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37</v>
      </c>
      <c r="I6" s="72">
        <v>5</v>
      </c>
      <c r="J6" s="73">
        <v>1783.5</v>
      </c>
      <c r="K6" s="74">
        <v>149</v>
      </c>
      <c r="L6" s="73">
        <v>19962.5</v>
      </c>
      <c r="M6" s="74">
        <v>1450</v>
      </c>
      <c r="N6" s="73">
        <v>21946.5</v>
      </c>
      <c r="O6" s="74">
        <v>1632</v>
      </c>
      <c r="P6" s="75">
        <f t="shared" ref="P6" si="0">+J6+L6+N6</f>
        <v>43692.5</v>
      </c>
      <c r="Q6" s="76">
        <f t="shared" ref="Q6" si="1">K6+M6+O6</f>
        <v>3231</v>
      </c>
      <c r="R6" s="77">
        <f t="shared" ref="R6" si="2">Q6/H6</f>
        <v>87.324324324324323</v>
      </c>
      <c r="S6" s="78">
        <f t="shared" ref="S6" si="3">+P6/Q6</f>
        <v>13.522903125967193</v>
      </c>
      <c r="T6" s="79">
        <v>151243.29999999999</v>
      </c>
      <c r="U6" s="80">
        <f>-(T6-P6)/T6</f>
        <v>-0.71111116988322787</v>
      </c>
      <c r="V6" s="81">
        <v>1892224.97</v>
      </c>
      <c r="W6" s="82">
        <v>163327</v>
      </c>
      <c r="X6" s="83">
        <f t="shared" ref="X6" si="4">V6/W6</f>
        <v>11.585500070410893</v>
      </c>
      <c r="Y6" s="29"/>
      <c r="AA6" s="30"/>
      <c r="AB6" s="31"/>
    </row>
    <row r="7" spans="1:28" s="3" customFormat="1" ht="24" customHeight="1" x14ac:dyDescent="0.25">
      <c r="B7" s="84">
        <f t="shared" ref="B7:B8" si="5">B6+1</f>
        <v>2</v>
      </c>
      <c r="C7" s="85" t="s">
        <v>82</v>
      </c>
      <c r="D7" s="86">
        <v>41838</v>
      </c>
      <c r="E7" s="87" t="s">
        <v>17</v>
      </c>
      <c r="F7" s="88" t="s">
        <v>17</v>
      </c>
      <c r="G7" s="89">
        <v>20</v>
      </c>
      <c r="H7" s="90">
        <v>3</v>
      </c>
      <c r="I7" s="91">
        <v>16</v>
      </c>
      <c r="J7" s="92">
        <v>373.4</v>
      </c>
      <c r="K7" s="93">
        <v>46</v>
      </c>
      <c r="L7" s="92">
        <v>830</v>
      </c>
      <c r="M7" s="93">
        <v>122</v>
      </c>
      <c r="N7" s="92">
        <v>813</v>
      </c>
      <c r="O7" s="93">
        <v>126</v>
      </c>
      <c r="P7" s="94">
        <f t="shared" ref="P7" si="6">+J7+L7+N7</f>
        <v>2016.4</v>
      </c>
      <c r="Q7" s="95">
        <f t="shared" ref="Q7" si="7">K7+M7+O7</f>
        <v>294</v>
      </c>
      <c r="R7" s="96">
        <f t="shared" ref="R7" si="8">Q7/H7</f>
        <v>98</v>
      </c>
      <c r="S7" s="97">
        <f t="shared" ref="S7" si="9">+P7/Q7</f>
        <v>6.8585034013605446</v>
      </c>
      <c r="T7" s="98">
        <v>1799</v>
      </c>
      <c r="U7" s="99">
        <f t="shared" ref="U7" si="10">-(T7-P7)/T7</f>
        <v>0.12084491384102285</v>
      </c>
      <c r="V7" s="100">
        <v>214298.82</v>
      </c>
      <c r="W7" s="101">
        <v>18948</v>
      </c>
      <c r="X7" s="102">
        <f t="shared" ref="X7" si="11">V7/W7</f>
        <v>11.309838505383155</v>
      </c>
      <c r="Y7" s="29"/>
      <c r="AA7" s="30"/>
      <c r="AB7" s="31"/>
    </row>
    <row r="8" spans="1:28" s="3" customFormat="1" ht="24" customHeight="1" thickBot="1" x14ac:dyDescent="0.3">
      <c r="B8" s="103">
        <f t="shared" si="5"/>
        <v>3</v>
      </c>
      <c r="C8" s="36" t="s">
        <v>96</v>
      </c>
      <c r="D8" s="37">
        <v>41873</v>
      </c>
      <c r="E8" s="38" t="s">
        <v>17</v>
      </c>
      <c r="F8" s="39" t="s">
        <v>97</v>
      </c>
      <c r="G8" s="40">
        <v>27</v>
      </c>
      <c r="H8" s="18">
        <v>2</v>
      </c>
      <c r="I8" s="19">
        <v>11</v>
      </c>
      <c r="J8" s="20">
        <v>218</v>
      </c>
      <c r="K8" s="21">
        <v>43</v>
      </c>
      <c r="L8" s="20">
        <v>250</v>
      </c>
      <c r="M8" s="21">
        <v>50</v>
      </c>
      <c r="N8" s="20">
        <v>250</v>
      </c>
      <c r="O8" s="21">
        <v>50</v>
      </c>
      <c r="P8" s="41">
        <f>+J8+L8+N8</f>
        <v>718</v>
      </c>
      <c r="Q8" s="42">
        <f>K8+M8+O8</f>
        <v>143</v>
      </c>
      <c r="R8" s="43">
        <f>Q8/H8</f>
        <v>71.5</v>
      </c>
      <c r="S8" s="44">
        <f>+P8/Q8</f>
        <v>5.0209790209790208</v>
      </c>
      <c r="T8" s="22">
        <v>1146.5999999999999</v>
      </c>
      <c r="U8" s="45">
        <f>-(T8-P8)/T8</f>
        <v>-0.3738008023722309</v>
      </c>
      <c r="V8" s="26">
        <v>226135.24</v>
      </c>
      <c r="W8" s="27">
        <v>18950</v>
      </c>
      <c r="X8" s="46">
        <f>V8/W8</f>
        <v>11.933258047493403</v>
      </c>
      <c r="Y8" s="29"/>
      <c r="AA8" s="30"/>
      <c r="AB8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27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105</v>
      </c>
      <c r="I6" s="19">
        <v>2</v>
      </c>
      <c r="J6" s="20">
        <v>22584.5</v>
      </c>
      <c r="K6" s="21">
        <v>2233</v>
      </c>
      <c r="L6" s="20">
        <v>54123.92</v>
      </c>
      <c r="M6" s="21">
        <v>5277</v>
      </c>
      <c r="N6" s="20">
        <v>53939.13</v>
      </c>
      <c r="O6" s="21">
        <v>5196</v>
      </c>
      <c r="P6" s="22">
        <f t="shared" ref="P6" si="0">+J6+L6+N6</f>
        <v>130647.54999999999</v>
      </c>
      <c r="Q6" s="23">
        <f t="shared" ref="Q6" si="1">K6+M6+O6</f>
        <v>12706</v>
      </c>
      <c r="R6" s="21">
        <f t="shared" ref="R6" si="2">Q6/H6</f>
        <v>121.00952380952381</v>
      </c>
      <c r="S6" s="24">
        <f t="shared" ref="S6" si="3">+P6/Q6</f>
        <v>10.282350857862426</v>
      </c>
      <c r="T6" s="22">
        <v>320702.84000000003</v>
      </c>
      <c r="U6" s="25">
        <f t="shared" ref="U6" si="4">-(T6-P6)/T6</f>
        <v>-0.59262116294324063</v>
      </c>
      <c r="V6" s="26">
        <v>587732.18000000005</v>
      </c>
      <c r="W6" s="27">
        <v>61235</v>
      </c>
      <c r="X6" s="28">
        <f t="shared" ref="X6" si="5">V6/W6</f>
        <v>9.5979779537846017</v>
      </c>
      <c r="Y6" s="29"/>
      <c r="AA6" s="30"/>
      <c r="AB6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workbookViewId="0">
      <selection activeCell="D4" sqref="D4:D5"/>
    </sheetView>
  </sheetViews>
  <sheetFormatPr defaultRowHeight="12" x14ac:dyDescent="0.25"/>
  <cols>
    <col min="1" max="1" width="0.7109375" style="32" customWidth="1"/>
    <col min="2" max="2" width="2.140625" style="32" bestFit="1" customWidth="1"/>
    <col min="3" max="3" width="19.42578125" style="32" customWidth="1"/>
    <col min="4" max="4" width="8.140625" style="32" bestFit="1" customWidth="1"/>
    <col min="5" max="5" width="9" style="32" bestFit="1" customWidth="1"/>
    <col min="6" max="6" width="8" style="32" bestFit="1" customWidth="1"/>
    <col min="7" max="7" width="5.5703125" style="32" customWidth="1"/>
    <col min="8" max="8" width="5.42578125" style="32" customWidth="1"/>
    <col min="9" max="9" width="3.5703125" style="32" customWidth="1"/>
    <col min="10" max="10" width="9.5703125" style="32" customWidth="1"/>
    <col min="11" max="11" width="6.42578125" style="32" bestFit="1" customWidth="1"/>
    <col min="12" max="12" width="10.28515625" style="32" bestFit="1" customWidth="1"/>
    <col min="13" max="13" width="6.42578125" style="32" bestFit="1" customWidth="1"/>
    <col min="14" max="14" width="10.28515625" style="32" bestFit="1" customWidth="1"/>
    <col min="15" max="15" width="6.42578125" style="32" bestFit="1" customWidth="1"/>
    <col min="16" max="16" width="10.85546875" style="32" customWidth="1"/>
    <col min="17" max="17" width="6.140625" style="32" customWidth="1"/>
    <col min="18" max="19" width="5.42578125" style="32" bestFit="1" customWidth="1"/>
    <col min="20" max="20" width="10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25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23</v>
      </c>
      <c r="W3" s="144"/>
      <c r="X3" s="145"/>
    </row>
    <row r="4" spans="1:28" s="3" customFormat="1" ht="16.5" customHeight="1" x14ac:dyDescent="0.25">
      <c r="A4" s="1"/>
      <c r="B4" s="2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4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thickBot="1" x14ac:dyDescent="0.3">
      <c r="B6" s="13">
        <f>+B5+1</f>
        <v>1</v>
      </c>
      <c r="C6" s="14" t="s">
        <v>16</v>
      </c>
      <c r="D6" s="15">
        <v>41656</v>
      </c>
      <c r="E6" s="16" t="s">
        <v>17</v>
      </c>
      <c r="F6" s="17" t="s">
        <v>18</v>
      </c>
      <c r="G6" s="18">
        <v>76</v>
      </c>
      <c r="H6" s="18">
        <v>117</v>
      </c>
      <c r="I6" s="19">
        <v>1</v>
      </c>
      <c r="J6" s="20">
        <v>100115.25</v>
      </c>
      <c r="K6" s="21">
        <v>10241</v>
      </c>
      <c r="L6" s="20">
        <v>120154.57</v>
      </c>
      <c r="M6" s="21">
        <v>11883</v>
      </c>
      <c r="N6" s="20">
        <v>100433.02</v>
      </c>
      <c r="O6" s="21">
        <v>10007</v>
      </c>
      <c r="P6" s="22">
        <f t="shared" ref="P6" si="0">+J6+L6+N6</f>
        <v>320702.84000000003</v>
      </c>
      <c r="Q6" s="23">
        <f t="shared" ref="Q6" si="1">K6+M6+O6</f>
        <v>32131</v>
      </c>
      <c r="R6" s="21">
        <f t="shared" ref="R6" si="2">Q6/H6</f>
        <v>274.62393162393164</v>
      </c>
      <c r="S6" s="24">
        <f t="shared" ref="S6" si="3">+P6/Q6</f>
        <v>9.9811036071084001</v>
      </c>
      <c r="T6" s="22"/>
      <c r="U6" s="25"/>
      <c r="V6" s="26">
        <v>320702.84000000003</v>
      </c>
      <c r="W6" s="27">
        <v>32131</v>
      </c>
      <c r="X6" s="28">
        <f t="shared" ref="X6" si="4">V6/W6</f>
        <v>9.9811036071084001</v>
      </c>
      <c r="Y6" s="29"/>
      <c r="AA6" s="30"/>
      <c r="AB6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115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116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133</v>
      </c>
      <c r="I6" s="72">
        <v>4</v>
      </c>
      <c r="J6" s="73">
        <v>8165.48</v>
      </c>
      <c r="K6" s="74">
        <v>732</v>
      </c>
      <c r="L6" s="73">
        <v>65267.23</v>
      </c>
      <c r="M6" s="74">
        <v>5335</v>
      </c>
      <c r="N6" s="73">
        <v>77810.59</v>
      </c>
      <c r="O6" s="74">
        <v>6463</v>
      </c>
      <c r="P6" s="75">
        <f t="shared" ref="P6" si="0">+J6+L6+N6</f>
        <v>151243.29999999999</v>
      </c>
      <c r="Q6" s="76">
        <f t="shared" ref="Q6" si="1">K6+M6+O6</f>
        <v>12530</v>
      </c>
      <c r="R6" s="77">
        <f t="shared" ref="R6" si="2">Q6/H6</f>
        <v>94.21052631578948</v>
      </c>
      <c r="S6" s="78">
        <f t="shared" ref="S6" si="3">+P6/Q6</f>
        <v>12.070494812450118</v>
      </c>
      <c r="T6" s="79">
        <v>202806.32</v>
      </c>
      <c r="U6" s="80">
        <f>-(T6-P6)/T6</f>
        <v>-0.25424759938447689</v>
      </c>
      <c r="V6" s="81">
        <v>1706208.97</v>
      </c>
      <c r="W6" s="82">
        <v>148045</v>
      </c>
      <c r="X6" s="83">
        <f t="shared" ref="X6" si="4">V6/W6</f>
        <v>11.524934783342902</v>
      </c>
      <c r="Y6" s="29"/>
      <c r="AA6" s="30"/>
      <c r="AB6" s="31"/>
    </row>
    <row r="7" spans="1:28" s="3" customFormat="1" ht="24" customHeight="1" x14ac:dyDescent="0.25">
      <c r="B7" s="84">
        <f t="shared" ref="B7:B10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4</v>
      </c>
      <c r="I7" s="91">
        <v>11</v>
      </c>
      <c r="J7" s="92">
        <v>207</v>
      </c>
      <c r="K7" s="93">
        <v>29</v>
      </c>
      <c r="L7" s="92">
        <v>682</v>
      </c>
      <c r="M7" s="93">
        <v>92</v>
      </c>
      <c r="N7" s="92">
        <v>1119.5</v>
      </c>
      <c r="O7" s="93">
        <v>145</v>
      </c>
      <c r="P7" s="94">
        <f>+J7+L7+N7</f>
        <v>2008.5</v>
      </c>
      <c r="Q7" s="95">
        <f>K7+M7+O7</f>
        <v>266</v>
      </c>
      <c r="R7" s="96">
        <f>Q7/H7</f>
        <v>66.5</v>
      </c>
      <c r="S7" s="97">
        <f>+P7/Q7</f>
        <v>7.5507518796992485</v>
      </c>
      <c r="T7" s="98">
        <v>4736</v>
      </c>
      <c r="U7" s="99">
        <f>-(T7-P7)/T7</f>
        <v>-0.57590793918918914</v>
      </c>
      <c r="V7" s="100">
        <v>398605.62</v>
      </c>
      <c r="W7" s="101">
        <v>39936</v>
      </c>
      <c r="X7" s="102">
        <f>V7/W7</f>
        <v>9.9811102764423083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82</v>
      </c>
      <c r="D8" s="86">
        <v>41838</v>
      </c>
      <c r="E8" s="87" t="s">
        <v>17</v>
      </c>
      <c r="F8" s="88" t="s">
        <v>17</v>
      </c>
      <c r="G8" s="89">
        <v>20</v>
      </c>
      <c r="H8" s="90">
        <v>3</v>
      </c>
      <c r="I8" s="91">
        <v>15</v>
      </c>
      <c r="J8" s="92">
        <v>535</v>
      </c>
      <c r="K8" s="93">
        <v>41</v>
      </c>
      <c r="L8" s="92">
        <v>785</v>
      </c>
      <c r="M8" s="93">
        <v>64</v>
      </c>
      <c r="N8" s="92">
        <v>479</v>
      </c>
      <c r="O8" s="93">
        <v>34</v>
      </c>
      <c r="P8" s="94">
        <f t="shared" ref="P8" si="6">+J8+L8+N8</f>
        <v>1799</v>
      </c>
      <c r="Q8" s="95">
        <f t="shared" ref="Q8" si="7">K8+M8+O8</f>
        <v>139</v>
      </c>
      <c r="R8" s="96">
        <f t="shared" ref="R8" si="8">Q8/H8</f>
        <v>46.333333333333336</v>
      </c>
      <c r="S8" s="97">
        <f t="shared" ref="S8" si="9">+P8/Q8</f>
        <v>12.942446043165468</v>
      </c>
      <c r="T8" s="98">
        <v>1462.5</v>
      </c>
      <c r="U8" s="99">
        <f t="shared" ref="U8" si="10">-(T8-P8)/T8</f>
        <v>0.23008547008547009</v>
      </c>
      <c r="V8" s="100">
        <v>210232.42</v>
      </c>
      <c r="W8" s="101">
        <v>18479</v>
      </c>
      <c r="X8" s="102">
        <f t="shared" ref="X8" si="11">V8/W8</f>
        <v>11.376828832729045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3</v>
      </c>
      <c r="I9" s="91">
        <v>10</v>
      </c>
      <c r="J9" s="92">
        <v>157.4</v>
      </c>
      <c r="K9" s="93">
        <v>30</v>
      </c>
      <c r="L9" s="92">
        <v>497.6</v>
      </c>
      <c r="M9" s="93">
        <v>96</v>
      </c>
      <c r="N9" s="92">
        <v>491.6</v>
      </c>
      <c r="O9" s="93">
        <v>94</v>
      </c>
      <c r="P9" s="94">
        <f>+J9+L9+N9</f>
        <v>1146.5999999999999</v>
      </c>
      <c r="Q9" s="95">
        <f>K9+M9+O9</f>
        <v>220</v>
      </c>
      <c r="R9" s="96">
        <f>Q9/H9</f>
        <v>73.333333333333329</v>
      </c>
      <c r="S9" s="97">
        <f>+P9/Q9</f>
        <v>5.211818181818181</v>
      </c>
      <c r="T9" s="98">
        <v>1150</v>
      </c>
      <c r="U9" s="99">
        <f>-(T9-P9)/T9</f>
        <v>-2.9565217391305139E-3</v>
      </c>
      <c r="V9" s="100">
        <v>224312.24</v>
      </c>
      <c r="W9" s="101">
        <v>18595</v>
      </c>
      <c r="X9" s="102">
        <f>V9/W9</f>
        <v>12.06304060231245</v>
      </c>
      <c r="Y9" s="29"/>
      <c r="AA9" s="30"/>
      <c r="AB9" s="31"/>
    </row>
    <row r="10" spans="1:28" s="3" customFormat="1" ht="24" customHeight="1" thickBot="1" x14ac:dyDescent="0.3">
      <c r="B10" s="103">
        <f t="shared" si="5"/>
        <v>5</v>
      </c>
      <c r="C10" s="36" t="s">
        <v>65</v>
      </c>
      <c r="D10" s="37">
        <v>41796</v>
      </c>
      <c r="E10" s="38" t="s">
        <v>17</v>
      </c>
      <c r="F10" s="39" t="s">
        <v>17</v>
      </c>
      <c r="G10" s="40">
        <v>22</v>
      </c>
      <c r="H10" s="18">
        <v>3</v>
      </c>
      <c r="I10" s="19">
        <v>21</v>
      </c>
      <c r="J10" s="20">
        <v>13</v>
      </c>
      <c r="K10" s="21">
        <v>2</v>
      </c>
      <c r="L10" s="20">
        <v>158</v>
      </c>
      <c r="M10" s="21">
        <v>26</v>
      </c>
      <c r="N10" s="20">
        <v>118.5</v>
      </c>
      <c r="O10" s="21">
        <v>20</v>
      </c>
      <c r="P10" s="41">
        <f>+J10+L10+N10</f>
        <v>289.5</v>
      </c>
      <c r="Q10" s="42">
        <f>K10+M10+O10</f>
        <v>48</v>
      </c>
      <c r="R10" s="43">
        <f>Q10/H10</f>
        <v>16</v>
      </c>
      <c r="S10" s="44">
        <f>+P10/Q10</f>
        <v>6.03125</v>
      </c>
      <c r="T10" s="22">
        <v>3526.5</v>
      </c>
      <c r="U10" s="45">
        <f>-(T10-P10)/T10</f>
        <v>-0.91790727350063805</v>
      </c>
      <c r="V10" s="26">
        <v>454857.49</v>
      </c>
      <c r="W10" s="27">
        <v>44414</v>
      </c>
      <c r="X10" s="46">
        <f>V10/W10</f>
        <v>10.241308821542757</v>
      </c>
      <c r="Y10" s="29"/>
      <c r="AA10" s="30"/>
      <c r="AB10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113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114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155</v>
      </c>
      <c r="I6" s="72">
        <v>3</v>
      </c>
      <c r="J6" s="73">
        <v>8217.4599999999991</v>
      </c>
      <c r="K6" s="74">
        <v>786</v>
      </c>
      <c r="L6" s="73">
        <v>91581.15</v>
      </c>
      <c r="M6" s="74">
        <v>7791</v>
      </c>
      <c r="N6" s="73">
        <v>103007.71</v>
      </c>
      <c r="O6" s="74">
        <v>8957</v>
      </c>
      <c r="P6" s="75">
        <f t="shared" ref="P6" si="0">+J6+L6+N6</f>
        <v>202806.32</v>
      </c>
      <c r="Q6" s="76">
        <f t="shared" ref="Q6" si="1">K6+M6+O6</f>
        <v>17534</v>
      </c>
      <c r="R6" s="77">
        <f t="shared" ref="R6" si="2">Q6/H6</f>
        <v>113.12258064516129</v>
      </c>
      <c r="S6" s="78">
        <f t="shared" ref="S6" si="3">+P6/Q6</f>
        <v>11.56646059085206</v>
      </c>
      <c r="T6" s="79">
        <v>353195.19999999995</v>
      </c>
      <c r="U6" s="80">
        <f>-(T6-P6)/T6</f>
        <v>-0.42579536754746372</v>
      </c>
      <c r="V6" s="81">
        <v>1528038.01</v>
      </c>
      <c r="W6" s="82">
        <v>132679</v>
      </c>
      <c r="X6" s="83">
        <f t="shared" ref="X6" si="4">V6/W6</f>
        <v>11.51680378959745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11</v>
      </c>
      <c r="I7" s="91">
        <v>10</v>
      </c>
      <c r="J7" s="92">
        <v>473</v>
      </c>
      <c r="K7" s="93">
        <v>54</v>
      </c>
      <c r="L7" s="92">
        <v>2016</v>
      </c>
      <c r="M7" s="93">
        <v>225</v>
      </c>
      <c r="N7" s="92">
        <v>2247</v>
      </c>
      <c r="O7" s="93">
        <v>242</v>
      </c>
      <c r="P7" s="94">
        <f>+J7+L7+N7</f>
        <v>4736</v>
      </c>
      <c r="Q7" s="95">
        <f>K7+M7+O7</f>
        <v>521</v>
      </c>
      <c r="R7" s="96">
        <f>Q7/H7</f>
        <v>47.363636363636367</v>
      </c>
      <c r="S7" s="97">
        <f>+P7/Q7</f>
        <v>9.09021113243762</v>
      </c>
      <c r="T7" s="98">
        <v>7949.5</v>
      </c>
      <c r="U7" s="99">
        <f>-(T7-P7)/T7</f>
        <v>-0.4042392603308384</v>
      </c>
      <c r="V7" s="100">
        <v>394028.12</v>
      </c>
      <c r="W7" s="101">
        <v>39360</v>
      </c>
      <c r="X7" s="102">
        <f>V7/W7</f>
        <v>10.010877032520325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6</v>
      </c>
      <c r="I8" s="91">
        <v>20</v>
      </c>
      <c r="J8" s="92">
        <v>435</v>
      </c>
      <c r="K8" s="93">
        <v>50</v>
      </c>
      <c r="L8" s="92">
        <v>1453.5</v>
      </c>
      <c r="M8" s="93">
        <v>156</v>
      </c>
      <c r="N8" s="92">
        <v>1638</v>
      </c>
      <c r="O8" s="93">
        <v>174</v>
      </c>
      <c r="P8" s="94">
        <f>+J8+L8+N8</f>
        <v>3526.5</v>
      </c>
      <c r="Q8" s="95">
        <f>K8+M8+O8</f>
        <v>380</v>
      </c>
      <c r="R8" s="96">
        <f>Q8/H8</f>
        <v>63.333333333333336</v>
      </c>
      <c r="S8" s="97">
        <f>+P8/Q8</f>
        <v>9.280263157894737</v>
      </c>
      <c r="T8" s="98">
        <v>3214.5</v>
      </c>
      <c r="U8" s="99">
        <f>-(T8-P8)/T8</f>
        <v>9.7060195986934203E-2</v>
      </c>
      <c r="V8" s="100">
        <v>452733.99</v>
      </c>
      <c r="W8" s="101">
        <v>44139</v>
      </c>
      <c r="X8" s="102">
        <f>V8/W8</f>
        <v>10.257006049072249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8</v>
      </c>
      <c r="I9" s="91">
        <v>13</v>
      </c>
      <c r="J9" s="92">
        <v>423</v>
      </c>
      <c r="K9" s="93">
        <v>45</v>
      </c>
      <c r="L9" s="92">
        <v>1325</v>
      </c>
      <c r="M9" s="93">
        <v>150</v>
      </c>
      <c r="N9" s="92">
        <v>1059</v>
      </c>
      <c r="O9" s="93">
        <v>118</v>
      </c>
      <c r="P9" s="94">
        <f>+J9+L9+N9</f>
        <v>2807</v>
      </c>
      <c r="Q9" s="95">
        <f>K9+M9+O9</f>
        <v>313</v>
      </c>
      <c r="R9" s="96">
        <f>Q9/H9</f>
        <v>39.125</v>
      </c>
      <c r="S9" s="97">
        <f>+P9/Q9</f>
        <v>8.9680511182108624</v>
      </c>
      <c r="T9" s="98">
        <v>1322</v>
      </c>
      <c r="U9" s="99">
        <f>-(T9-P9)/T9</f>
        <v>1.1232980332829048</v>
      </c>
      <c r="V9" s="100">
        <v>274080.8</v>
      </c>
      <c r="W9" s="101">
        <v>30457</v>
      </c>
      <c r="X9" s="102">
        <f>V9/W9</f>
        <v>8.9989427717766031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4</v>
      </c>
      <c r="I10" s="91">
        <v>14</v>
      </c>
      <c r="J10" s="92">
        <v>225.5</v>
      </c>
      <c r="K10" s="93">
        <v>19</v>
      </c>
      <c r="L10" s="92">
        <v>534</v>
      </c>
      <c r="M10" s="93">
        <v>48</v>
      </c>
      <c r="N10" s="92">
        <v>703</v>
      </c>
      <c r="O10" s="93">
        <v>73</v>
      </c>
      <c r="P10" s="94">
        <f t="shared" ref="P10" si="6">+J10+L10+N10</f>
        <v>1462.5</v>
      </c>
      <c r="Q10" s="95">
        <f t="shared" ref="Q10" si="7">K10+M10+O10</f>
        <v>140</v>
      </c>
      <c r="R10" s="96">
        <f t="shared" ref="R10" si="8">Q10/H10</f>
        <v>35</v>
      </c>
      <c r="S10" s="97">
        <f t="shared" ref="S10" si="9">+P10/Q10</f>
        <v>10.446428571428571</v>
      </c>
      <c r="T10" s="98">
        <v>1276.5</v>
      </c>
      <c r="U10" s="99">
        <f t="shared" ref="U10" si="10">-(T10-P10)/T10</f>
        <v>0.14571092831962398</v>
      </c>
      <c r="V10" s="100">
        <v>207763.92</v>
      </c>
      <c r="W10" s="101">
        <v>18285</v>
      </c>
      <c r="X10" s="102">
        <f t="shared" ref="X10" si="11">V10/W10</f>
        <v>11.362533223954062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7</v>
      </c>
      <c r="I11" s="91">
        <v>9</v>
      </c>
      <c r="J11" s="92">
        <v>296.5</v>
      </c>
      <c r="K11" s="93">
        <v>75</v>
      </c>
      <c r="L11" s="92">
        <v>405.5</v>
      </c>
      <c r="M11" s="93">
        <v>86</v>
      </c>
      <c r="N11" s="92">
        <v>448</v>
      </c>
      <c r="O11" s="93">
        <v>139</v>
      </c>
      <c r="P11" s="94">
        <f>+J11+L11+N11</f>
        <v>1150</v>
      </c>
      <c r="Q11" s="95">
        <f>K11+M11+O11</f>
        <v>300</v>
      </c>
      <c r="R11" s="96">
        <f>Q11/H11</f>
        <v>42.857142857142854</v>
      </c>
      <c r="S11" s="97">
        <f>+P11/Q11</f>
        <v>3.8333333333333335</v>
      </c>
      <c r="T11" s="98">
        <v>1773</v>
      </c>
      <c r="U11" s="99">
        <f>-(T11-P11)/T11</f>
        <v>-0.35138183869148337</v>
      </c>
      <c r="V11" s="100">
        <v>222417.64</v>
      </c>
      <c r="W11" s="101">
        <v>18174</v>
      </c>
      <c r="X11" s="102">
        <f>V11/W11</f>
        <v>12.238232640035216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4</v>
      </c>
      <c r="I12" s="19">
        <v>28</v>
      </c>
      <c r="J12" s="20">
        <v>89</v>
      </c>
      <c r="K12" s="21">
        <v>14</v>
      </c>
      <c r="L12" s="20">
        <v>293</v>
      </c>
      <c r="M12" s="21">
        <v>39</v>
      </c>
      <c r="N12" s="20">
        <v>321</v>
      </c>
      <c r="O12" s="21">
        <v>41</v>
      </c>
      <c r="P12" s="41">
        <f>+J12+L12+N12</f>
        <v>703</v>
      </c>
      <c r="Q12" s="42">
        <f>K12+M12+O12</f>
        <v>94</v>
      </c>
      <c r="R12" s="43">
        <f>Q12/H12</f>
        <v>23.5</v>
      </c>
      <c r="S12" s="44">
        <f>+P12/Q12</f>
        <v>7.4787234042553195</v>
      </c>
      <c r="T12" s="22">
        <v>1433</v>
      </c>
      <c r="U12" s="45">
        <f t="shared" ref="U12" si="12">-(T12-P12)/T12</f>
        <v>-0.50942079553384512</v>
      </c>
      <c r="V12" s="26">
        <v>489567.43</v>
      </c>
      <c r="W12" s="27">
        <v>53227</v>
      </c>
      <c r="X12" s="46">
        <f>V12/W12</f>
        <v>9.1977272812670261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9.5703125" style="32" bestFit="1" customWidth="1"/>
    <col min="13" max="13" width="6.1406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7" style="32" bestFit="1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111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112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175</v>
      </c>
      <c r="I6" s="72">
        <v>2</v>
      </c>
      <c r="J6" s="73">
        <v>26359.8</v>
      </c>
      <c r="K6" s="74">
        <v>2349</v>
      </c>
      <c r="L6" s="73">
        <v>160169.4</v>
      </c>
      <c r="M6" s="74">
        <v>13969</v>
      </c>
      <c r="N6" s="73">
        <v>166666</v>
      </c>
      <c r="O6" s="74">
        <v>14452</v>
      </c>
      <c r="P6" s="75">
        <f t="shared" ref="P6" si="0">+J6+L6+N6</f>
        <v>353195.19999999995</v>
      </c>
      <c r="Q6" s="76">
        <f t="shared" ref="Q6" si="1">K6+M6+O6</f>
        <v>30770</v>
      </c>
      <c r="R6" s="77">
        <f t="shared" ref="R6" si="2">Q6/H6</f>
        <v>175.82857142857142</v>
      </c>
      <c r="S6" s="78">
        <f t="shared" ref="S6" si="3">+P6/Q6</f>
        <v>11.478557036074097</v>
      </c>
      <c r="T6" s="79">
        <v>390165.1</v>
      </c>
      <c r="U6" s="80">
        <f>-(T6-P6)/T6</f>
        <v>-9.4754502645162331E-2</v>
      </c>
      <c r="V6" s="81">
        <v>1270277.96</v>
      </c>
      <c r="W6" s="82">
        <v>109223</v>
      </c>
      <c r="X6" s="83">
        <f t="shared" ref="X6" si="4">V6/W6</f>
        <v>11.630132481253948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7</v>
      </c>
      <c r="J7" s="92">
        <v>1617</v>
      </c>
      <c r="K7" s="93">
        <v>185</v>
      </c>
      <c r="L7" s="92">
        <v>3114</v>
      </c>
      <c r="M7" s="93">
        <v>360</v>
      </c>
      <c r="N7" s="92">
        <v>3218.5</v>
      </c>
      <c r="O7" s="93">
        <v>356</v>
      </c>
      <c r="P7" s="94">
        <f>+J7+L7+N7</f>
        <v>7949.5</v>
      </c>
      <c r="Q7" s="95">
        <f>K7+M7+O7</f>
        <v>901</v>
      </c>
      <c r="R7" s="96">
        <f>Q7/H7</f>
        <v>40.954545454545453</v>
      </c>
      <c r="S7" s="97">
        <f>+P7/Q7</f>
        <v>8.8229744728079904</v>
      </c>
      <c r="T7" s="98">
        <v>10777.5</v>
      </c>
      <c r="U7" s="99">
        <f>-(T7-P7)/T7</f>
        <v>-0.26239851542565529</v>
      </c>
      <c r="V7" s="100">
        <v>385093.62</v>
      </c>
      <c r="W7" s="101">
        <v>38339</v>
      </c>
      <c r="X7" s="102">
        <f>V7/W7</f>
        <v>10.044435692115078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19</v>
      </c>
      <c r="J8" s="92">
        <v>836</v>
      </c>
      <c r="K8" s="93">
        <v>91</v>
      </c>
      <c r="L8" s="92">
        <v>1074.5</v>
      </c>
      <c r="M8" s="93">
        <v>122</v>
      </c>
      <c r="N8" s="92">
        <v>1304</v>
      </c>
      <c r="O8" s="93">
        <v>143</v>
      </c>
      <c r="P8" s="94">
        <f>+J8+L8+N8</f>
        <v>3214.5</v>
      </c>
      <c r="Q8" s="95">
        <f>K8+M8+O8</f>
        <v>356</v>
      </c>
      <c r="R8" s="96">
        <f>Q8/H8</f>
        <v>44.5</v>
      </c>
      <c r="S8" s="97">
        <f>+P8/Q8</f>
        <v>9.029494382022472</v>
      </c>
      <c r="T8" s="98">
        <v>3686.5</v>
      </c>
      <c r="U8" s="99">
        <f>-(T8-P8)/T8</f>
        <v>-0.12803472128034721</v>
      </c>
      <c r="V8" s="100">
        <v>447582.99</v>
      </c>
      <c r="W8" s="101">
        <v>43548</v>
      </c>
      <c r="X8" s="102">
        <f>V8/W8</f>
        <v>10.277922981537614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96</v>
      </c>
      <c r="D9" s="86">
        <v>41873</v>
      </c>
      <c r="E9" s="87" t="s">
        <v>17</v>
      </c>
      <c r="F9" s="88" t="s">
        <v>97</v>
      </c>
      <c r="G9" s="89">
        <v>27</v>
      </c>
      <c r="H9" s="90">
        <v>8</v>
      </c>
      <c r="I9" s="91">
        <v>8</v>
      </c>
      <c r="J9" s="92">
        <v>359</v>
      </c>
      <c r="K9" s="93">
        <v>34</v>
      </c>
      <c r="L9" s="92">
        <v>887</v>
      </c>
      <c r="M9" s="93">
        <v>84</v>
      </c>
      <c r="N9" s="92">
        <v>527</v>
      </c>
      <c r="O9" s="93">
        <v>53</v>
      </c>
      <c r="P9" s="94">
        <f>+J9+L9+N9</f>
        <v>1773</v>
      </c>
      <c r="Q9" s="95">
        <f>K9+M9+O9</f>
        <v>171</v>
      </c>
      <c r="R9" s="96">
        <f>Q9/H9</f>
        <v>21.375</v>
      </c>
      <c r="S9" s="97">
        <f>+P9/Q9</f>
        <v>10.368421052631579</v>
      </c>
      <c r="T9" s="98">
        <v>1300.5</v>
      </c>
      <c r="U9" s="99">
        <f>-(T9-P9)/T9</f>
        <v>0.36332179930795849</v>
      </c>
      <c r="V9" s="100">
        <v>220431.64</v>
      </c>
      <c r="W9" s="101">
        <v>17781</v>
      </c>
      <c r="X9" s="102">
        <f>V9/W9</f>
        <v>12.397032787807211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43</v>
      </c>
      <c r="D10" s="86">
        <v>41740</v>
      </c>
      <c r="E10" s="87" t="s">
        <v>17</v>
      </c>
      <c r="F10" s="88" t="s">
        <v>17</v>
      </c>
      <c r="G10" s="89">
        <v>26</v>
      </c>
      <c r="H10" s="90">
        <v>2</v>
      </c>
      <c r="I10" s="91">
        <v>27</v>
      </c>
      <c r="J10" s="92">
        <v>122</v>
      </c>
      <c r="K10" s="93">
        <v>26</v>
      </c>
      <c r="L10" s="92">
        <v>876</v>
      </c>
      <c r="M10" s="93">
        <v>191</v>
      </c>
      <c r="N10" s="92">
        <v>435</v>
      </c>
      <c r="O10" s="93">
        <v>93</v>
      </c>
      <c r="P10" s="94">
        <f>+J10+L10+N10</f>
        <v>1433</v>
      </c>
      <c r="Q10" s="95">
        <f>K10+M10+O10</f>
        <v>310</v>
      </c>
      <c r="R10" s="96">
        <f>Q10/H10</f>
        <v>155</v>
      </c>
      <c r="S10" s="97">
        <f>+P10/Q10</f>
        <v>4.6225806451612907</v>
      </c>
      <c r="T10" s="98">
        <v>341.5</v>
      </c>
      <c r="U10" s="99">
        <f t="shared" ref="U10" si="6">-(T10-P10)/T10</f>
        <v>3.1961932650073206</v>
      </c>
      <c r="V10" s="100">
        <v>488400.43</v>
      </c>
      <c r="W10" s="101">
        <v>53042</v>
      </c>
      <c r="X10" s="102">
        <f>V10/W10</f>
        <v>9.2078057011424903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85</v>
      </c>
      <c r="D11" s="86">
        <v>41845</v>
      </c>
      <c r="E11" s="87" t="s">
        <v>17</v>
      </c>
      <c r="F11" s="88" t="s">
        <v>17</v>
      </c>
      <c r="G11" s="89">
        <v>23</v>
      </c>
      <c r="H11" s="90">
        <v>9</v>
      </c>
      <c r="I11" s="91">
        <v>12</v>
      </c>
      <c r="J11" s="92">
        <v>309</v>
      </c>
      <c r="K11" s="93">
        <v>39</v>
      </c>
      <c r="L11" s="92">
        <v>520</v>
      </c>
      <c r="M11" s="93">
        <v>66</v>
      </c>
      <c r="N11" s="92">
        <v>493</v>
      </c>
      <c r="O11" s="93">
        <v>64</v>
      </c>
      <c r="P11" s="94">
        <f>+J11+L11+N11</f>
        <v>1322</v>
      </c>
      <c r="Q11" s="95">
        <f>K11+M11+O11</f>
        <v>169</v>
      </c>
      <c r="R11" s="96">
        <f>Q11/H11</f>
        <v>18.777777777777779</v>
      </c>
      <c r="S11" s="97">
        <f>+P11/Q11</f>
        <v>7.8224852071005921</v>
      </c>
      <c r="T11" s="98">
        <v>2001</v>
      </c>
      <c r="U11" s="99">
        <f>-(T11-P11)/T11</f>
        <v>-0.33933033483258374</v>
      </c>
      <c r="V11" s="100">
        <v>270093.8</v>
      </c>
      <c r="W11" s="101">
        <v>29989</v>
      </c>
      <c r="X11" s="102">
        <f>V11/W11</f>
        <v>9.006429023975457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82</v>
      </c>
      <c r="D12" s="37">
        <v>41838</v>
      </c>
      <c r="E12" s="38" t="s">
        <v>17</v>
      </c>
      <c r="F12" s="39" t="s">
        <v>17</v>
      </c>
      <c r="G12" s="40">
        <v>20</v>
      </c>
      <c r="H12" s="18">
        <v>4</v>
      </c>
      <c r="I12" s="19">
        <v>13</v>
      </c>
      <c r="J12" s="20">
        <v>287.5</v>
      </c>
      <c r="K12" s="21">
        <v>23</v>
      </c>
      <c r="L12" s="20">
        <v>426.5</v>
      </c>
      <c r="M12" s="21">
        <v>42</v>
      </c>
      <c r="N12" s="20">
        <v>562.5</v>
      </c>
      <c r="O12" s="21">
        <v>57</v>
      </c>
      <c r="P12" s="41">
        <f t="shared" ref="P12" si="7">+J12+L12+N12</f>
        <v>1276.5</v>
      </c>
      <c r="Q12" s="42">
        <f t="shared" ref="Q12" si="8">K12+M12+O12</f>
        <v>122</v>
      </c>
      <c r="R12" s="43">
        <f t="shared" ref="R12" si="9">Q12/H12</f>
        <v>30.5</v>
      </c>
      <c r="S12" s="44">
        <f t="shared" ref="S12" si="10">+P12/Q12</f>
        <v>10.46311475409836</v>
      </c>
      <c r="T12" s="22">
        <v>1518</v>
      </c>
      <c r="U12" s="45">
        <f t="shared" ref="U12" si="11">-(T12-P12)/T12</f>
        <v>-0.15909090909090909</v>
      </c>
      <c r="V12" s="26">
        <v>205612.42</v>
      </c>
      <c r="W12" s="27">
        <v>18079</v>
      </c>
      <c r="X12" s="46">
        <f t="shared" ref="X12" si="12">V12/W12</f>
        <v>11.37299740029869</v>
      </c>
      <c r="Y12" s="29"/>
      <c r="AA12" s="30"/>
      <c r="AB12" s="31"/>
    </row>
  </sheetData>
  <mergeCells count="18">
    <mergeCell ref="C4:C5"/>
    <mergeCell ref="D4:D5"/>
    <mergeCell ref="E4:E5"/>
    <mergeCell ref="F4:F5"/>
    <mergeCell ref="G4:G5"/>
    <mergeCell ref="B2:S3"/>
    <mergeCell ref="T2:U2"/>
    <mergeCell ref="V2:X2"/>
    <mergeCell ref="T3:U3"/>
    <mergeCell ref="V3:X3"/>
    <mergeCell ref="T4:U4"/>
    <mergeCell ref="V4:X4"/>
    <mergeCell ref="H4:H5"/>
    <mergeCell ref="I4:I5"/>
    <mergeCell ref="J4:K4"/>
    <mergeCell ref="L4:M4"/>
    <mergeCell ref="N4:O4"/>
    <mergeCell ref="P4:S4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5.42578125" style="32" customWidth="1"/>
    <col min="4" max="4" width="7.7109375" style="32" customWidth="1"/>
    <col min="5" max="5" width="8.28515625" style="32" customWidth="1"/>
    <col min="6" max="6" width="9.140625" style="32" customWidth="1"/>
    <col min="7" max="8" width="5" style="32" customWidth="1"/>
    <col min="9" max="9" width="3.5703125" style="32" customWidth="1"/>
    <col min="10" max="10" width="9.5703125" style="32" bestFit="1" customWidth="1"/>
    <col min="11" max="11" width="6.140625" style="32" bestFit="1" customWidth="1"/>
    <col min="12" max="12" width="8.7109375" style="32" bestFit="1" customWidth="1"/>
    <col min="13" max="13" width="5.42578125" style="32" bestFit="1" customWidth="1"/>
    <col min="14" max="14" width="9.5703125" style="32" bestFit="1" customWidth="1"/>
    <col min="15" max="15" width="6.1406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" style="32" customWidth="1"/>
    <col min="21" max="21" width="6.28515625" style="32" bestFit="1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108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109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110</v>
      </c>
      <c r="D6" s="67">
        <v>41915</v>
      </c>
      <c r="E6" s="68" t="s">
        <v>17</v>
      </c>
      <c r="F6" s="69" t="s">
        <v>78</v>
      </c>
      <c r="G6" s="70">
        <v>52</v>
      </c>
      <c r="H6" s="71">
        <v>169</v>
      </c>
      <c r="I6" s="72">
        <v>1</v>
      </c>
      <c r="J6" s="73">
        <v>123424.5</v>
      </c>
      <c r="K6" s="74">
        <v>10035</v>
      </c>
      <c r="L6" s="73">
        <v>85340</v>
      </c>
      <c r="M6" s="74">
        <v>6952</v>
      </c>
      <c r="N6" s="73">
        <v>181400.6</v>
      </c>
      <c r="O6" s="74">
        <v>15148</v>
      </c>
      <c r="P6" s="75">
        <f t="shared" ref="P6:P12" si="0">+J6+L6+N6</f>
        <v>390165.1</v>
      </c>
      <c r="Q6" s="76">
        <f t="shared" ref="Q6:Q12" si="1">K6+M6+O6</f>
        <v>32135</v>
      </c>
      <c r="R6" s="77">
        <f t="shared" ref="R6:R12" si="2">Q6/H6</f>
        <v>190.14792899408283</v>
      </c>
      <c r="S6" s="78">
        <f t="shared" ref="S6:S12" si="3">+P6/Q6</f>
        <v>12.141437684767387</v>
      </c>
      <c r="T6" s="79"/>
      <c r="U6" s="80"/>
      <c r="V6" s="81">
        <v>390165.1</v>
      </c>
      <c r="W6" s="82">
        <v>32135</v>
      </c>
      <c r="X6" s="83">
        <f t="shared" ref="X6:X12" si="4">V6/W6</f>
        <v>12.141437684767387</v>
      </c>
      <c r="Y6" s="29"/>
      <c r="AA6" s="30"/>
      <c r="AB6" s="31"/>
    </row>
    <row r="7" spans="1:28" s="3" customFormat="1" ht="24" customHeight="1" x14ac:dyDescent="0.25">
      <c r="B7" s="84">
        <f t="shared" ref="B7:B12" si="5">B6+1</f>
        <v>2</v>
      </c>
      <c r="C7" s="85" t="s">
        <v>93</v>
      </c>
      <c r="D7" s="86">
        <v>41866</v>
      </c>
      <c r="E7" s="87" t="s">
        <v>17</v>
      </c>
      <c r="F7" s="88" t="s">
        <v>18</v>
      </c>
      <c r="G7" s="89">
        <v>31</v>
      </c>
      <c r="H7" s="90">
        <v>22</v>
      </c>
      <c r="I7" s="91">
        <v>6</v>
      </c>
      <c r="J7" s="92">
        <v>1850</v>
      </c>
      <c r="K7" s="93">
        <v>213</v>
      </c>
      <c r="L7" s="92">
        <v>3995</v>
      </c>
      <c r="M7" s="93">
        <v>471</v>
      </c>
      <c r="N7" s="92">
        <v>4932.5</v>
      </c>
      <c r="O7" s="93">
        <v>556</v>
      </c>
      <c r="P7" s="94">
        <f>+J7+L7+N7</f>
        <v>10777.5</v>
      </c>
      <c r="Q7" s="95">
        <f>K7+M7+O7</f>
        <v>1240</v>
      </c>
      <c r="R7" s="96">
        <f>Q7/H7</f>
        <v>56.363636363636367</v>
      </c>
      <c r="S7" s="97">
        <f>+P7/Q7</f>
        <v>8.691532258064516</v>
      </c>
      <c r="T7" s="98">
        <v>5035.5</v>
      </c>
      <c r="U7" s="99">
        <f>-(T7-P7)/T7</f>
        <v>1.1403038427167114</v>
      </c>
      <c r="V7" s="100">
        <v>365211.62</v>
      </c>
      <c r="W7" s="101">
        <v>36054</v>
      </c>
      <c r="X7" s="102">
        <f>V7/W7</f>
        <v>10.12957286292783</v>
      </c>
      <c r="Y7" s="29"/>
      <c r="AA7" s="30"/>
      <c r="AB7" s="31"/>
    </row>
    <row r="8" spans="1:28" s="3" customFormat="1" ht="24" customHeight="1" x14ac:dyDescent="0.25">
      <c r="B8" s="84">
        <f t="shared" si="5"/>
        <v>3</v>
      </c>
      <c r="C8" s="85" t="s">
        <v>65</v>
      </c>
      <c r="D8" s="86">
        <v>41796</v>
      </c>
      <c r="E8" s="87" t="s">
        <v>17</v>
      </c>
      <c r="F8" s="88" t="s">
        <v>17</v>
      </c>
      <c r="G8" s="89">
        <v>22</v>
      </c>
      <c r="H8" s="90">
        <v>8</v>
      </c>
      <c r="I8" s="91">
        <v>18</v>
      </c>
      <c r="J8" s="92">
        <v>1022</v>
      </c>
      <c r="K8" s="93">
        <v>115</v>
      </c>
      <c r="L8" s="92">
        <v>933.5</v>
      </c>
      <c r="M8" s="93">
        <v>107</v>
      </c>
      <c r="N8" s="92">
        <v>1731</v>
      </c>
      <c r="O8" s="93">
        <v>191</v>
      </c>
      <c r="P8" s="94">
        <f>+J8+L8+N8</f>
        <v>3686.5</v>
      </c>
      <c r="Q8" s="95">
        <f>K8+M8+O8</f>
        <v>413</v>
      </c>
      <c r="R8" s="96">
        <f>Q8/H8</f>
        <v>51.625</v>
      </c>
      <c r="S8" s="97">
        <f>+P8/Q8</f>
        <v>8.9261501210653744</v>
      </c>
      <c r="T8" s="98">
        <v>2830</v>
      </c>
      <c r="U8" s="99">
        <f>-(T8-P8)/T8</f>
        <v>0.30265017667844524</v>
      </c>
      <c r="V8" s="100">
        <v>438422.49</v>
      </c>
      <c r="W8" s="101">
        <v>42416</v>
      </c>
      <c r="X8" s="102">
        <f>V8/W8</f>
        <v>10.336252593360996</v>
      </c>
      <c r="Y8" s="29"/>
      <c r="AA8" s="30"/>
      <c r="AB8" s="31"/>
    </row>
    <row r="9" spans="1:28" s="3" customFormat="1" ht="24" customHeight="1" x14ac:dyDescent="0.25">
      <c r="B9" s="84">
        <f t="shared" si="5"/>
        <v>4</v>
      </c>
      <c r="C9" s="85" t="s">
        <v>85</v>
      </c>
      <c r="D9" s="86">
        <v>41845</v>
      </c>
      <c r="E9" s="87" t="s">
        <v>17</v>
      </c>
      <c r="F9" s="88" t="s">
        <v>17</v>
      </c>
      <c r="G9" s="89">
        <v>23</v>
      </c>
      <c r="H9" s="90">
        <v>10</v>
      </c>
      <c r="I9" s="91">
        <v>11</v>
      </c>
      <c r="J9" s="92">
        <v>451</v>
      </c>
      <c r="K9" s="93">
        <v>63</v>
      </c>
      <c r="L9" s="92">
        <v>502</v>
      </c>
      <c r="M9" s="93">
        <v>66</v>
      </c>
      <c r="N9" s="92">
        <v>1048</v>
      </c>
      <c r="O9" s="93">
        <v>129</v>
      </c>
      <c r="P9" s="94">
        <f>+J9+L9+N9</f>
        <v>2001</v>
      </c>
      <c r="Q9" s="95">
        <f>K9+M9+O9</f>
        <v>258</v>
      </c>
      <c r="R9" s="96">
        <f>Q9/H9</f>
        <v>25.8</v>
      </c>
      <c r="S9" s="97">
        <f>+P9/Q9</f>
        <v>7.7558139534883717</v>
      </c>
      <c r="T9" s="98">
        <v>1876</v>
      </c>
      <c r="U9" s="99">
        <f>-(T9-P9)/T9</f>
        <v>6.6631130063965885E-2</v>
      </c>
      <c r="V9" s="100">
        <v>265588.79999999993</v>
      </c>
      <c r="W9" s="101">
        <v>29416</v>
      </c>
      <c r="X9" s="102">
        <f>V9/W9</f>
        <v>9.0287190644547159</v>
      </c>
      <c r="Y9" s="29"/>
      <c r="AA9" s="30"/>
      <c r="AB9" s="31"/>
    </row>
    <row r="10" spans="1:28" s="3" customFormat="1" ht="24" customHeight="1" x14ac:dyDescent="0.25">
      <c r="B10" s="84">
        <f t="shared" si="5"/>
        <v>5</v>
      </c>
      <c r="C10" s="85" t="s">
        <v>82</v>
      </c>
      <c r="D10" s="86">
        <v>41838</v>
      </c>
      <c r="E10" s="87" t="s">
        <v>17</v>
      </c>
      <c r="F10" s="88" t="s">
        <v>17</v>
      </c>
      <c r="G10" s="89">
        <v>20</v>
      </c>
      <c r="H10" s="90">
        <v>5</v>
      </c>
      <c r="I10" s="91">
        <v>12</v>
      </c>
      <c r="J10" s="92">
        <v>515</v>
      </c>
      <c r="K10" s="93">
        <v>49</v>
      </c>
      <c r="L10" s="92">
        <v>296.5</v>
      </c>
      <c r="M10" s="93">
        <v>30</v>
      </c>
      <c r="N10" s="92">
        <v>706.5</v>
      </c>
      <c r="O10" s="93">
        <v>64</v>
      </c>
      <c r="P10" s="94">
        <f t="shared" ref="P10" si="6">+J10+L10+N10</f>
        <v>1518</v>
      </c>
      <c r="Q10" s="95">
        <f t="shared" ref="Q10" si="7">K10+M10+O10</f>
        <v>143</v>
      </c>
      <c r="R10" s="96">
        <f t="shared" ref="R10" si="8">Q10/H10</f>
        <v>28.6</v>
      </c>
      <c r="S10" s="97">
        <f t="shared" ref="S10" si="9">+P10/Q10</f>
        <v>10.615384615384615</v>
      </c>
      <c r="T10" s="98">
        <v>8641</v>
      </c>
      <c r="U10" s="99">
        <f t="shared" ref="U10:U12" si="10">-(T10-P10)/T10</f>
        <v>-0.82432588820738339</v>
      </c>
      <c r="V10" s="100">
        <v>201941.92</v>
      </c>
      <c r="W10" s="101">
        <v>17735</v>
      </c>
      <c r="X10" s="102">
        <f t="shared" ref="X10" si="11">V10/W10</f>
        <v>11.386632083450804</v>
      </c>
      <c r="Y10" s="29"/>
      <c r="AA10" s="30"/>
      <c r="AB10" s="31"/>
    </row>
    <row r="11" spans="1:28" s="3" customFormat="1" ht="24" customHeight="1" x14ac:dyDescent="0.25">
      <c r="B11" s="84">
        <f t="shared" si="5"/>
        <v>6</v>
      </c>
      <c r="C11" s="85" t="s">
        <v>96</v>
      </c>
      <c r="D11" s="86">
        <v>41873</v>
      </c>
      <c r="E11" s="87" t="s">
        <v>17</v>
      </c>
      <c r="F11" s="88" t="s">
        <v>97</v>
      </c>
      <c r="G11" s="89">
        <v>27</v>
      </c>
      <c r="H11" s="90">
        <v>10</v>
      </c>
      <c r="I11" s="91">
        <v>7</v>
      </c>
      <c r="J11" s="92">
        <v>466.5</v>
      </c>
      <c r="K11" s="93">
        <v>40</v>
      </c>
      <c r="L11" s="92">
        <v>401</v>
      </c>
      <c r="M11" s="93">
        <v>33</v>
      </c>
      <c r="N11" s="92">
        <v>433</v>
      </c>
      <c r="O11" s="93">
        <v>39</v>
      </c>
      <c r="P11" s="94">
        <f t="shared" si="0"/>
        <v>1300.5</v>
      </c>
      <c r="Q11" s="95">
        <f t="shared" si="1"/>
        <v>112</v>
      </c>
      <c r="R11" s="96">
        <f t="shared" si="2"/>
        <v>11.2</v>
      </c>
      <c r="S11" s="97">
        <f t="shared" si="3"/>
        <v>11.611607142857142</v>
      </c>
      <c r="T11" s="98">
        <v>5952</v>
      </c>
      <c r="U11" s="99">
        <f t="shared" si="10"/>
        <v>-0.78150201612903225</v>
      </c>
      <c r="V11" s="100">
        <v>216429.63999999998</v>
      </c>
      <c r="W11" s="101">
        <v>17391</v>
      </c>
      <c r="X11" s="102">
        <f t="shared" si="4"/>
        <v>12.444922086136506</v>
      </c>
      <c r="Y11" s="29"/>
      <c r="AA11" s="30"/>
      <c r="AB11" s="31"/>
    </row>
    <row r="12" spans="1:28" s="3" customFormat="1" ht="24" customHeight="1" thickBot="1" x14ac:dyDescent="0.3">
      <c r="B12" s="103">
        <f t="shared" si="5"/>
        <v>7</v>
      </c>
      <c r="C12" s="36" t="s">
        <v>43</v>
      </c>
      <c r="D12" s="37">
        <v>41740</v>
      </c>
      <c r="E12" s="38" t="s">
        <v>17</v>
      </c>
      <c r="F12" s="39" t="s">
        <v>17</v>
      </c>
      <c r="G12" s="40">
        <v>26</v>
      </c>
      <c r="H12" s="18">
        <v>3</v>
      </c>
      <c r="I12" s="19">
        <v>26</v>
      </c>
      <c r="J12" s="20">
        <v>64</v>
      </c>
      <c r="K12" s="21">
        <v>10</v>
      </c>
      <c r="L12" s="20">
        <v>62</v>
      </c>
      <c r="M12" s="21">
        <v>8</v>
      </c>
      <c r="N12" s="20">
        <v>215.5</v>
      </c>
      <c r="O12" s="21">
        <v>29</v>
      </c>
      <c r="P12" s="41">
        <f t="shared" si="0"/>
        <v>341.5</v>
      </c>
      <c r="Q12" s="42">
        <f t="shared" si="1"/>
        <v>47</v>
      </c>
      <c r="R12" s="43">
        <f t="shared" si="2"/>
        <v>15.666666666666666</v>
      </c>
      <c r="S12" s="44">
        <f t="shared" si="3"/>
        <v>7.2659574468085104</v>
      </c>
      <c r="T12" s="22">
        <v>759</v>
      </c>
      <c r="U12" s="45">
        <f t="shared" si="10"/>
        <v>-0.55006587615283264</v>
      </c>
      <c r="V12" s="26">
        <v>486621.93</v>
      </c>
      <c r="W12" s="27">
        <v>52688</v>
      </c>
      <c r="X12" s="46">
        <f t="shared" si="4"/>
        <v>9.2359157682963868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workbookViewId="0"/>
  </sheetViews>
  <sheetFormatPr defaultRowHeight="12" x14ac:dyDescent="0.25"/>
  <cols>
    <col min="1" max="1" width="0.7109375" style="32" customWidth="1"/>
    <col min="2" max="2" width="2.7109375" style="32" bestFit="1" customWidth="1"/>
    <col min="3" max="3" width="23.140625" style="32" customWidth="1"/>
    <col min="4" max="4" width="8.140625" style="32" bestFit="1" customWidth="1"/>
    <col min="5" max="5" width="9" style="32" bestFit="1" customWidth="1"/>
    <col min="6" max="6" width="11.28515625" style="32" customWidth="1"/>
    <col min="7" max="7" width="5.5703125" style="32" customWidth="1"/>
    <col min="8" max="8" width="5.42578125" style="32" customWidth="1"/>
    <col min="9" max="9" width="3.5703125" style="32" customWidth="1"/>
    <col min="10" max="10" width="8.7109375" style="32" bestFit="1" customWidth="1"/>
    <col min="11" max="11" width="5.42578125" style="32" bestFit="1" customWidth="1"/>
    <col min="12" max="12" width="8.7109375" style="32" bestFit="1" customWidth="1"/>
    <col min="13" max="13" width="5.42578125" style="32" bestFit="1" customWidth="1"/>
    <col min="14" max="14" width="8.7109375" style="32" bestFit="1" customWidth="1"/>
    <col min="15" max="15" width="5.42578125" style="32" bestFit="1" customWidth="1"/>
    <col min="16" max="16" width="9.5703125" style="32" bestFit="1" customWidth="1"/>
    <col min="17" max="17" width="5.7109375" style="32" bestFit="1" customWidth="1"/>
    <col min="18" max="19" width="5.42578125" style="32" bestFit="1" customWidth="1"/>
    <col min="20" max="20" width="9.42578125" style="32" customWidth="1"/>
    <col min="21" max="21" width="7.140625" style="32" customWidth="1"/>
    <col min="22" max="22" width="10.85546875" style="32" customWidth="1"/>
    <col min="23" max="23" width="6.140625" style="32" customWidth="1"/>
    <col min="24" max="24" width="5.7109375" style="32" bestFit="1" customWidth="1"/>
    <col min="25" max="27" width="1.5703125" style="33" customWidth="1"/>
    <col min="28" max="16384" width="9.140625" style="33"/>
  </cols>
  <sheetData>
    <row r="1" spans="1:28" ht="4.5" customHeight="1" thickBot="1" x14ac:dyDescent="0.3"/>
    <row r="2" spans="1:28" ht="30.75" customHeight="1" x14ac:dyDescent="0.25">
      <c r="B2" s="136" t="s">
        <v>20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40" t="s">
        <v>22</v>
      </c>
      <c r="U2" s="140"/>
      <c r="V2" s="141" t="s">
        <v>106</v>
      </c>
      <c r="W2" s="141"/>
      <c r="X2" s="142"/>
    </row>
    <row r="3" spans="1:28" ht="30.75" customHeight="1" thickBot="1" x14ac:dyDescent="0.3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43" t="s">
        <v>21</v>
      </c>
      <c r="U3" s="143"/>
      <c r="V3" s="144" t="s">
        <v>107</v>
      </c>
      <c r="W3" s="144"/>
      <c r="X3" s="145"/>
    </row>
    <row r="4" spans="1:28" s="3" customFormat="1" ht="16.5" customHeight="1" x14ac:dyDescent="0.25">
      <c r="A4" s="1"/>
      <c r="B4" s="34"/>
      <c r="C4" s="146" t="s">
        <v>0</v>
      </c>
      <c r="D4" s="148" t="s">
        <v>1</v>
      </c>
      <c r="E4" s="150" t="s">
        <v>2</v>
      </c>
      <c r="F4" s="150" t="s">
        <v>3</v>
      </c>
      <c r="G4" s="128" t="s">
        <v>4</v>
      </c>
      <c r="H4" s="128" t="s">
        <v>5</v>
      </c>
      <c r="I4" s="130" t="s">
        <v>24</v>
      </c>
      <c r="J4" s="123" t="s">
        <v>6</v>
      </c>
      <c r="K4" s="132"/>
      <c r="L4" s="133" t="s">
        <v>7</v>
      </c>
      <c r="M4" s="132"/>
      <c r="N4" s="133" t="s">
        <v>8</v>
      </c>
      <c r="O4" s="124"/>
      <c r="P4" s="125" t="s">
        <v>9</v>
      </c>
      <c r="Q4" s="134"/>
      <c r="R4" s="134"/>
      <c r="S4" s="135"/>
      <c r="T4" s="123" t="s">
        <v>10</v>
      </c>
      <c r="U4" s="124"/>
      <c r="V4" s="125" t="s">
        <v>11</v>
      </c>
      <c r="W4" s="126"/>
      <c r="X4" s="127"/>
    </row>
    <row r="5" spans="1:28" s="3" customFormat="1" ht="23.25" thickBot="1" x14ac:dyDescent="0.3">
      <c r="A5" s="1"/>
      <c r="B5" s="35"/>
      <c r="C5" s="147"/>
      <c r="D5" s="149"/>
      <c r="E5" s="151"/>
      <c r="F5" s="151"/>
      <c r="G5" s="129"/>
      <c r="H5" s="129"/>
      <c r="I5" s="131"/>
      <c r="J5" s="5" t="s">
        <v>12</v>
      </c>
      <c r="K5" s="6" t="s">
        <v>13</v>
      </c>
      <c r="L5" s="7" t="s">
        <v>12</v>
      </c>
      <c r="M5" s="6" t="s">
        <v>13</v>
      </c>
      <c r="N5" s="7" t="s">
        <v>12</v>
      </c>
      <c r="O5" s="8" t="s">
        <v>13</v>
      </c>
      <c r="P5" s="9" t="s">
        <v>12</v>
      </c>
      <c r="Q5" s="10" t="s">
        <v>13</v>
      </c>
      <c r="R5" s="6" t="s">
        <v>14</v>
      </c>
      <c r="S5" s="11" t="s">
        <v>19</v>
      </c>
      <c r="T5" s="5" t="s">
        <v>12</v>
      </c>
      <c r="U5" s="12" t="s">
        <v>15</v>
      </c>
      <c r="V5" s="5" t="s">
        <v>12</v>
      </c>
      <c r="W5" s="6" t="s">
        <v>13</v>
      </c>
      <c r="X5" s="11" t="s">
        <v>19</v>
      </c>
    </row>
    <row r="6" spans="1:28" s="3" customFormat="1" ht="24" customHeight="1" x14ac:dyDescent="0.25">
      <c r="B6" s="65">
        <f>B5+1</f>
        <v>1</v>
      </c>
      <c r="C6" s="66" t="s">
        <v>82</v>
      </c>
      <c r="D6" s="67">
        <v>41838</v>
      </c>
      <c r="E6" s="68" t="s">
        <v>17</v>
      </c>
      <c r="F6" s="69" t="s">
        <v>17</v>
      </c>
      <c r="G6" s="70">
        <v>20</v>
      </c>
      <c r="H6" s="71">
        <v>12</v>
      </c>
      <c r="I6" s="72">
        <v>11</v>
      </c>
      <c r="J6" s="73">
        <v>1007</v>
      </c>
      <c r="K6" s="74">
        <v>120</v>
      </c>
      <c r="L6" s="73">
        <v>3675.5</v>
      </c>
      <c r="M6" s="74">
        <v>442</v>
      </c>
      <c r="N6" s="73">
        <v>3958.5</v>
      </c>
      <c r="O6" s="74">
        <v>479</v>
      </c>
      <c r="P6" s="75">
        <f t="shared" ref="P6:P11" si="0">+J6+L6+N6</f>
        <v>8641</v>
      </c>
      <c r="Q6" s="76">
        <f t="shared" ref="Q6:Q11" si="1">K6+M6+O6</f>
        <v>1041</v>
      </c>
      <c r="R6" s="77">
        <f t="shared" ref="R6:R11" si="2">Q6/H6</f>
        <v>86.75</v>
      </c>
      <c r="S6" s="78">
        <f t="shared" ref="S6:S11" si="3">+P6/Q6</f>
        <v>8.3006724303554282</v>
      </c>
      <c r="T6" s="79">
        <v>2148</v>
      </c>
      <c r="U6" s="80">
        <f t="shared" ref="U6:U11" si="4">-(T6-P6)/T6</f>
        <v>3.0228119180633146</v>
      </c>
      <c r="V6" s="81">
        <v>195847.92</v>
      </c>
      <c r="W6" s="82">
        <v>17002</v>
      </c>
      <c r="X6" s="83">
        <f t="shared" ref="X6:X11" si="5">V6/W6</f>
        <v>11.519110692859664</v>
      </c>
      <c r="Y6" s="29"/>
      <c r="AA6" s="30"/>
      <c r="AB6" s="31"/>
    </row>
    <row r="7" spans="1:28" s="3" customFormat="1" ht="24" customHeight="1" x14ac:dyDescent="0.25">
      <c r="B7" s="84">
        <f t="shared" ref="B7:B12" si="6">B6+1</f>
        <v>2</v>
      </c>
      <c r="C7" s="85" t="s">
        <v>96</v>
      </c>
      <c r="D7" s="86">
        <v>41873</v>
      </c>
      <c r="E7" s="87" t="s">
        <v>17</v>
      </c>
      <c r="F7" s="88" t="s">
        <v>97</v>
      </c>
      <c r="G7" s="89">
        <v>27</v>
      </c>
      <c r="H7" s="90">
        <v>12</v>
      </c>
      <c r="I7" s="91">
        <v>6</v>
      </c>
      <c r="J7" s="92">
        <v>1034</v>
      </c>
      <c r="K7" s="93">
        <v>86</v>
      </c>
      <c r="L7" s="92">
        <v>2787</v>
      </c>
      <c r="M7" s="93">
        <v>226</v>
      </c>
      <c r="N7" s="92">
        <v>2131</v>
      </c>
      <c r="O7" s="93">
        <v>176</v>
      </c>
      <c r="P7" s="94">
        <f t="shared" si="0"/>
        <v>5952</v>
      </c>
      <c r="Q7" s="95">
        <f t="shared" si="1"/>
        <v>488</v>
      </c>
      <c r="R7" s="96">
        <f t="shared" si="2"/>
        <v>40.666666666666664</v>
      </c>
      <c r="S7" s="97">
        <f t="shared" si="3"/>
        <v>12.196721311475409</v>
      </c>
      <c r="T7" s="98">
        <v>4886</v>
      </c>
      <c r="U7" s="99">
        <f t="shared" si="4"/>
        <v>0.21817437576749898</v>
      </c>
      <c r="V7" s="100">
        <v>213476.64</v>
      </c>
      <c r="W7" s="101">
        <v>17118</v>
      </c>
      <c r="X7" s="102">
        <f t="shared" si="5"/>
        <v>12.470886785839468</v>
      </c>
      <c r="Y7" s="29"/>
      <c r="AA7" s="30"/>
      <c r="AB7" s="31"/>
    </row>
    <row r="8" spans="1:28" s="3" customFormat="1" ht="24" customHeight="1" x14ac:dyDescent="0.25">
      <c r="B8" s="84">
        <f t="shared" si="6"/>
        <v>3</v>
      </c>
      <c r="C8" s="85" t="s">
        <v>93</v>
      </c>
      <c r="D8" s="86">
        <v>41866</v>
      </c>
      <c r="E8" s="87" t="s">
        <v>17</v>
      </c>
      <c r="F8" s="88" t="s">
        <v>18</v>
      </c>
      <c r="G8" s="89">
        <v>31</v>
      </c>
      <c r="H8" s="90">
        <v>11</v>
      </c>
      <c r="I8" s="91">
        <v>7</v>
      </c>
      <c r="J8" s="92">
        <v>857</v>
      </c>
      <c r="K8" s="93">
        <v>90</v>
      </c>
      <c r="L8" s="92">
        <v>2264</v>
      </c>
      <c r="M8" s="93">
        <v>272</v>
      </c>
      <c r="N8" s="92">
        <v>1914.5</v>
      </c>
      <c r="O8" s="93">
        <v>236</v>
      </c>
      <c r="P8" s="94">
        <f t="shared" si="0"/>
        <v>5035.5</v>
      </c>
      <c r="Q8" s="95">
        <f t="shared" si="1"/>
        <v>598</v>
      </c>
      <c r="R8" s="96">
        <f t="shared" si="2"/>
        <v>54.363636363636367</v>
      </c>
      <c r="S8" s="97">
        <f t="shared" si="3"/>
        <v>8.4205685618729103</v>
      </c>
      <c r="T8" s="98">
        <v>6027.5</v>
      </c>
      <c r="U8" s="99">
        <f t="shared" si="4"/>
        <v>-0.16457901285773538</v>
      </c>
      <c r="V8" s="100">
        <v>352370.62</v>
      </c>
      <c r="W8" s="101">
        <v>34562</v>
      </c>
      <c r="X8" s="102">
        <f t="shared" si="5"/>
        <v>10.195319136624038</v>
      </c>
      <c r="Y8" s="29"/>
      <c r="AA8" s="30"/>
      <c r="AB8" s="31"/>
    </row>
    <row r="9" spans="1:28" s="3" customFormat="1" ht="24" customHeight="1" x14ac:dyDescent="0.25">
      <c r="B9" s="84">
        <f t="shared" si="6"/>
        <v>4</v>
      </c>
      <c r="C9" s="85" t="s">
        <v>65</v>
      </c>
      <c r="D9" s="86">
        <v>41796</v>
      </c>
      <c r="E9" s="87" t="s">
        <v>17</v>
      </c>
      <c r="F9" s="88" t="s">
        <v>17</v>
      </c>
      <c r="G9" s="89">
        <v>22</v>
      </c>
      <c r="H9" s="90">
        <v>5</v>
      </c>
      <c r="I9" s="91">
        <v>17</v>
      </c>
      <c r="J9" s="92">
        <v>547</v>
      </c>
      <c r="K9" s="93">
        <v>54</v>
      </c>
      <c r="L9" s="92">
        <v>908</v>
      </c>
      <c r="M9" s="93">
        <v>98</v>
      </c>
      <c r="N9" s="92">
        <v>1375</v>
      </c>
      <c r="O9" s="93">
        <v>139</v>
      </c>
      <c r="P9" s="94">
        <f t="shared" si="0"/>
        <v>2830</v>
      </c>
      <c r="Q9" s="95">
        <f t="shared" si="1"/>
        <v>291</v>
      </c>
      <c r="R9" s="96">
        <f t="shared" si="2"/>
        <v>58.2</v>
      </c>
      <c r="S9" s="97">
        <f t="shared" si="3"/>
        <v>9.7250859106529202</v>
      </c>
      <c r="T9" s="98">
        <v>2622</v>
      </c>
      <c r="U9" s="99">
        <f t="shared" si="4"/>
        <v>7.9328756674294426E-2</v>
      </c>
      <c r="V9" s="100">
        <v>434073.99</v>
      </c>
      <c r="W9" s="101">
        <v>41924</v>
      </c>
      <c r="X9" s="102">
        <f t="shared" si="5"/>
        <v>10.353830502814617</v>
      </c>
      <c r="Y9" s="29"/>
      <c r="AA9" s="30"/>
      <c r="AB9" s="31"/>
    </row>
    <row r="10" spans="1:28" s="3" customFormat="1" ht="24" customHeight="1" x14ac:dyDescent="0.25">
      <c r="B10" s="84">
        <f t="shared" si="6"/>
        <v>5</v>
      </c>
      <c r="C10" s="85" t="s">
        <v>85</v>
      </c>
      <c r="D10" s="86">
        <v>41845</v>
      </c>
      <c r="E10" s="87" t="s">
        <v>17</v>
      </c>
      <c r="F10" s="88" t="s">
        <v>17</v>
      </c>
      <c r="G10" s="89">
        <v>23</v>
      </c>
      <c r="H10" s="90">
        <v>6</v>
      </c>
      <c r="I10" s="91">
        <v>10</v>
      </c>
      <c r="J10" s="92">
        <v>351</v>
      </c>
      <c r="K10" s="93">
        <v>42</v>
      </c>
      <c r="L10" s="92">
        <v>1082</v>
      </c>
      <c r="M10" s="93">
        <v>140</v>
      </c>
      <c r="N10" s="92">
        <v>443</v>
      </c>
      <c r="O10" s="93">
        <v>54</v>
      </c>
      <c r="P10" s="94">
        <f t="shared" si="0"/>
        <v>1876</v>
      </c>
      <c r="Q10" s="95">
        <f t="shared" si="1"/>
        <v>236</v>
      </c>
      <c r="R10" s="96">
        <f t="shared" si="2"/>
        <v>39.333333333333336</v>
      </c>
      <c r="S10" s="97">
        <f t="shared" si="3"/>
        <v>7.9491525423728815</v>
      </c>
      <c r="T10" s="98">
        <v>1387</v>
      </c>
      <c r="U10" s="99">
        <f t="shared" si="4"/>
        <v>0.35255948089401584</v>
      </c>
      <c r="V10" s="100">
        <v>262769.8</v>
      </c>
      <c r="W10" s="101">
        <v>29047</v>
      </c>
      <c r="X10" s="102">
        <f t="shared" si="5"/>
        <v>9.0463662340344957</v>
      </c>
      <c r="Y10" s="29"/>
      <c r="AA10" s="30"/>
      <c r="AB10" s="31"/>
    </row>
    <row r="11" spans="1:28" s="3" customFormat="1" ht="24" customHeight="1" x14ac:dyDescent="0.25">
      <c r="B11" s="84">
        <f t="shared" si="6"/>
        <v>6</v>
      </c>
      <c r="C11" s="85" t="s">
        <v>43</v>
      </c>
      <c r="D11" s="86">
        <v>41740</v>
      </c>
      <c r="E11" s="87" t="s">
        <v>17</v>
      </c>
      <c r="F11" s="88" t="s">
        <v>17</v>
      </c>
      <c r="G11" s="89">
        <v>26</v>
      </c>
      <c r="H11" s="90">
        <v>6</v>
      </c>
      <c r="I11" s="91">
        <v>25</v>
      </c>
      <c r="J11" s="92">
        <v>218</v>
      </c>
      <c r="K11" s="93">
        <v>31</v>
      </c>
      <c r="L11" s="92">
        <v>248</v>
      </c>
      <c r="M11" s="93">
        <v>40</v>
      </c>
      <c r="N11" s="92">
        <v>293</v>
      </c>
      <c r="O11" s="93">
        <v>42</v>
      </c>
      <c r="P11" s="94">
        <f t="shared" si="0"/>
        <v>759</v>
      </c>
      <c r="Q11" s="95">
        <f t="shared" si="1"/>
        <v>113</v>
      </c>
      <c r="R11" s="96">
        <f t="shared" si="2"/>
        <v>18.833333333333332</v>
      </c>
      <c r="S11" s="97">
        <f t="shared" si="3"/>
        <v>6.716814159292035</v>
      </c>
      <c r="T11" s="98">
        <v>616</v>
      </c>
      <c r="U11" s="99">
        <f t="shared" si="4"/>
        <v>0.23214285714285715</v>
      </c>
      <c r="V11" s="100">
        <v>486033.43</v>
      </c>
      <c r="W11" s="101">
        <v>52606</v>
      </c>
      <c r="X11" s="102">
        <f t="shared" si="5"/>
        <v>9.2391253849370791</v>
      </c>
      <c r="Y11" s="29"/>
      <c r="AA11" s="30"/>
      <c r="AB11" s="31"/>
    </row>
    <row r="12" spans="1:28" s="3" customFormat="1" ht="24" customHeight="1" thickBot="1" x14ac:dyDescent="0.3">
      <c r="B12" s="103">
        <f t="shared" si="6"/>
        <v>7</v>
      </c>
      <c r="C12" s="36" t="s">
        <v>60</v>
      </c>
      <c r="D12" s="37">
        <v>41782</v>
      </c>
      <c r="E12" s="38" t="s">
        <v>17</v>
      </c>
      <c r="F12" s="39" t="s">
        <v>17</v>
      </c>
      <c r="G12" s="40">
        <v>30</v>
      </c>
      <c r="H12" s="18">
        <v>2</v>
      </c>
      <c r="I12" s="19">
        <v>19</v>
      </c>
      <c r="J12" s="20">
        <v>0</v>
      </c>
      <c r="K12" s="21">
        <v>0</v>
      </c>
      <c r="L12" s="20">
        <v>208</v>
      </c>
      <c r="M12" s="21">
        <v>22</v>
      </c>
      <c r="N12" s="20">
        <v>156</v>
      </c>
      <c r="O12" s="21">
        <v>17</v>
      </c>
      <c r="P12" s="41">
        <f t="shared" ref="P12" si="7">+J12+L12+N12</f>
        <v>364</v>
      </c>
      <c r="Q12" s="42">
        <f t="shared" ref="Q12" si="8">K12+M12+O12</f>
        <v>39</v>
      </c>
      <c r="R12" s="43">
        <f t="shared" ref="R12" si="9">Q12/H12</f>
        <v>19.5</v>
      </c>
      <c r="S12" s="44">
        <f t="shared" ref="S12" si="10">+P12/Q12</f>
        <v>9.3333333333333339</v>
      </c>
      <c r="T12" s="22">
        <v>764</v>
      </c>
      <c r="U12" s="45">
        <f t="shared" ref="U12" si="11">-(T12-P12)/T12</f>
        <v>-0.52356020942408377</v>
      </c>
      <c r="V12" s="26">
        <v>365423.65</v>
      </c>
      <c r="W12" s="27">
        <v>38798</v>
      </c>
      <c r="X12" s="46">
        <f t="shared" ref="X12" si="12">V12/W12</f>
        <v>9.4186208051961451</v>
      </c>
      <c r="Y12" s="29"/>
      <c r="AA12" s="30"/>
      <c r="AB12" s="31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41</vt:i4>
      </vt:variant>
    </vt:vector>
  </HeadingPairs>
  <TitlesOfParts>
    <vt:vector size="41" baseType="lpstr">
      <vt:lpstr>2014_47_21-23.11</vt:lpstr>
      <vt:lpstr>2014_46_14-16.11</vt:lpstr>
      <vt:lpstr>2014_45_07-09.11</vt:lpstr>
      <vt:lpstr>2014_44_31.10-02.11</vt:lpstr>
      <vt:lpstr>2014_43_24-26.10</vt:lpstr>
      <vt:lpstr>2014_42_17-19.10</vt:lpstr>
      <vt:lpstr>2014_41_10-12.10</vt:lpstr>
      <vt:lpstr>2014_40_03-05.10</vt:lpstr>
      <vt:lpstr>2014_39_26-28.09</vt:lpstr>
      <vt:lpstr>2014_38_19-21.09</vt:lpstr>
      <vt:lpstr>2014_37_12-14.09</vt:lpstr>
      <vt:lpstr>2014_36_05-07.09</vt:lpstr>
      <vt:lpstr>2014_35_29-31.08</vt:lpstr>
      <vt:lpstr>2014_34_22-24.08</vt:lpstr>
      <vt:lpstr>2014_33_15-17.08</vt:lpstr>
      <vt:lpstr>2014_32_08-10.08</vt:lpstr>
      <vt:lpstr>2014_31_01-03.08</vt:lpstr>
      <vt:lpstr>2014_30_25-27.07</vt:lpstr>
      <vt:lpstr>2014_29_18-20.07</vt:lpstr>
      <vt:lpstr>2014_28_11-13.07</vt:lpstr>
      <vt:lpstr>2014_27_04-06.07</vt:lpstr>
      <vt:lpstr>2014_26_27-29.06</vt:lpstr>
      <vt:lpstr>2014_25_20-22.06</vt:lpstr>
      <vt:lpstr>2014_24_13-15.06</vt:lpstr>
      <vt:lpstr>2014_23_06-08.06</vt:lpstr>
      <vt:lpstr>2014_22_30.05-01.06</vt:lpstr>
      <vt:lpstr>2014_21_23-25.05</vt:lpstr>
      <vt:lpstr>2014_20_16-18.05</vt:lpstr>
      <vt:lpstr>2014_19_09-11.05</vt:lpstr>
      <vt:lpstr>2014_18_02-04.05</vt:lpstr>
      <vt:lpstr>2014_17_25-27.04</vt:lpstr>
      <vt:lpstr>2014_16_18-20.04</vt:lpstr>
      <vt:lpstr>2014_15_11-13.04</vt:lpstr>
      <vt:lpstr>2014_14_04-06.04</vt:lpstr>
      <vt:lpstr>2014_13_28-30.03</vt:lpstr>
      <vt:lpstr>2014_12_21-23.03</vt:lpstr>
      <vt:lpstr>2014_11_14-16.03</vt:lpstr>
      <vt:lpstr>2014_10_07-09.03</vt:lpstr>
      <vt:lpstr>2014_9_28.02-02.03</vt:lpstr>
      <vt:lpstr>2014_8_21-23.02</vt:lpstr>
      <vt:lpstr>2014_7_14-16.02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2014-06-23T11:05:41Z</cp:lastPrinted>
  <dcterms:created xsi:type="dcterms:W3CDTF">2014-02-17T12:24:16Z</dcterms:created>
  <dcterms:modified xsi:type="dcterms:W3CDTF">2014-11-24T11:46:05Z</dcterms:modified>
</cp:coreProperties>
</file>