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03_16-18.01" sheetId="3" r:id="rId1"/>
    <sheet name="2015_02_09-11.01" sheetId="2" r:id="rId2"/>
    <sheet name="2015_01_02-04.01" sheetId="1" r:id="rId3"/>
  </sheets>
  <definedNames>
    <definedName name="_xlnm._FilterDatabase" localSheetId="2" hidden="1">'2015_01_02-04.01'!$J$5:$X$5</definedName>
    <definedName name="_xlnm._FilterDatabase" localSheetId="1" hidden="1">'2015_02_09-11.01'!$J$5:$X$5</definedName>
    <definedName name="_xlnm._FilterDatabase" localSheetId="0" hidden="1">'2015_03_16-18.01'!$J$5:$X$5</definedName>
  </definedNames>
  <calcPr calcId="145621" concurrentCalc="0"/>
</workbook>
</file>

<file path=xl/calcChain.xml><?xml version="1.0" encoding="utf-8"?>
<calcChain xmlns="http://schemas.openxmlformats.org/spreadsheetml/2006/main">
  <c r="B7" i="3" l="1"/>
  <c r="B6" i="3"/>
  <c r="P6" i="3"/>
  <c r="U6" i="3"/>
  <c r="X6" i="3"/>
  <c r="Q6" i="3"/>
  <c r="S6" i="3"/>
  <c r="R6" i="3"/>
  <c r="X7" i="3"/>
  <c r="P7" i="3"/>
  <c r="U7" i="3"/>
  <c r="Q7" i="3"/>
  <c r="S7" i="3"/>
  <c r="R7" i="3"/>
  <c r="X7" i="2"/>
  <c r="Q7" i="2"/>
  <c r="R7" i="2"/>
  <c r="P7" i="2"/>
  <c r="B7" i="2"/>
  <c r="S7" i="2"/>
  <c r="X6" i="2"/>
  <c r="Q6" i="2"/>
  <c r="P6" i="2"/>
  <c r="U6" i="2"/>
  <c r="B6" i="2"/>
  <c r="S6" i="2"/>
  <c r="R6" i="2"/>
  <c r="B6" i="1"/>
  <c r="X6" i="1"/>
  <c r="Q6" i="1"/>
  <c r="R6" i="1"/>
  <c r="P6" i="1"/>
  <c r="U6" i="1"/>
  <c r="S6" i="1"/>
</calcChain>
</file>

<file path=xl/sharedStrings.xml><?xml version="1.0" encoding="utf-8"?>
<sst xmlns="http://schemas.openxmlformats.org/spreadsheetml/2006/main" count="114" uniqueCount="31">
  <si>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</si>
  <si>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</si>
  <si>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</si>
  <si>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</si>
  <si>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</si>
  <si>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</si>
  <si>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</si>
  <si>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</si>
  <si>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</si>
  <si>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</si>
  <si>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</si>
  <si>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</si>
  <si>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</si>
  <si>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</si>
  <si>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</si>
  <si>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</si>
  <si>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</si>
  <si>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</si>
  <si>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</si>
  <si>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</si>
  <si>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</si>
  <si>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</si>
  <si>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</si>
  <si>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</si>
  <si>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</si>
  <si>
    <t>2015 / 02</t>
  </si>
  <si>
    <t>09 - 11 Ocak 2015</t>
  </si>
  <si>
    <t>BABADOOK, THE</t>
  </si>
  <si>
    <t>CALINOS</t>
  </si>
  <si>
    <t>2015 / 03</t>
  </si>
  <si>
    <t>16 - 18 Ocak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</si>
</sst>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 applyProtection="1">
      <alignment horizontal="right" vertical="center"/>
    </xf>
    <xf numFmtId="169" fontId="9" fillId="3" borderId="31" xfId="0" applyNumberFormat="1" applyFont="1" applyFill="1" applyBorder="1" applyAlignment="1">
      <alignment horizontal="left" vertical="center" shrinkToFit="1"/>
    </xf>
    <xf numFmtId="164" fontId="9" fillId="3" borderId="32" xfId="0" applyNumberFormat="1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167" fontId="9" fillId="0" borderId="35" xfId="2" applyNumberFormat="1" applyFont="1" applyFill="1" applyBorder="1" applyAlignment="1">
      <alignment horizontal="right" vertical="center" shrinkToFit="1"/>
    </xf>
    <xf numFmtId="168" fontId="9" fillId="0" borderId="32" xfId="2" applyNumberFormat="1" applyFont="1" applyFill="1" applyBorder="1" applyAlignment="1">
      <alignment horizontal="right" vertical="center" shrinkToFit="1"/>
    </xf>
    <xf numFmtId="167" fontId="5" fillId="3" borderId="35" xfId="2" applyNumberFormat="1" applyFont="1" applyFill="1" applyBorder="1" applyAlignment="1" applyProtection="1">
      <alignment horizontal="right" vertical="center" shrinkToFit="1"/>
    </xf>
    <xf numFmtId="3" fontId="5" fillId="3" borderId="32" xfId="2" applyNumberFormat="1" applyFont="1" applyFill="1" applyBorder="1" applyAlignment="1" applyProtection="1">
      <alignment horizontal="right" vertical="center" shrinkToFit="1"/>
    </xf>
    <xf numFmtId="168" fontId="9" fillId="3" borderId="32" xfId="2" applyNumberFormat="1" applyFont="1" applyFill="1" applyBorder="1" applyAlignment="1">
      <alignment horizontal="right" vertical="center" shrinkToFit="1"/>
    </xf>
    <xf numFmtId="166" fontId="9" fillId="3" borderId="36" xfId="2" applyNumberFormat="1" applyFont="1" applyFill="1" applyBorder="1" applyAlignment="1">
      <alignment vertical="center" shrinkToFit="1"/>
    </xf>
    <xf numFmtId="167" fontId="5" fillId="0" borderId="35" xfId="2" applyNumberFormat="1" applyFont="1" applyFill="1" applyBorder="1" applyAlignment="1" applyProtection="1">
      <alignment horizontal="right" vertical="center" shrinkToFit="1"/>
    </xf>
    <xf numFmtId="170" fontId="9" fillId="3" borderId="36" xfId="2" applyNumberFormat="1" applyFont="1" applyFill="1" applyBorder="1" applyAlignment="1">
      <alignment vertical="center" shrinkToFit="1"/>
    </xf>
    <xf numFmtId="167" fontId="9" fillId="0" borderId="35" xfId="0" applyNumberFormat="1" applyFont="1" applyFill="1" applyBorder="1" applyAlignment="1">
      <alignment vertical="center" shrinkToFit="1"/>
    </xf>
    <xf numFmtId="168" fontId="9" fillId="0" borderId="32" xfId="2" applyNumberFormat="1" applyFont="1" applyFill="1" applyBorder="1" applyAlignment="1" applyProtection="1">
      <alignment vertical="center" shrinkToFit="1"/>
      <protection locked="0"/>
    </xf>
    <xf numFmtId="167" fontId="9" fillId="3" borderId="36" xfId="0" applyNumberFormat="1" applyFont="1" applyFill="1" applyBorder="1" applyAlignment="1">
      <alignment vertical="center" shrinkToFi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69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3" t="s">
        <v>1</v>
      </c>
      <c r="U2" s="73"/>
      <c r="V2" s="74" t="s">
        <v>29</v>
      </c>
      <c r="W2" s="74"/>
      <c r="X2" s="75"/>
    </row>
    <row r="3" spans="1:28" ht="30.75" customHeight="1" thickBot="1" x14ac:dyDescent="0.3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6" t="s">
        <v>2</v>
      </c>
      <c r="U3" s="76"/>
      <c r="V3" s="77" t="s">
        <v>30</v>
      </c>
      <c r="W3" s="77"/>
      <c r="X3" s="78"/>
    </row>
    <row r="4" spans="1:28" s="5" customFormat="1" ht="16.5" customHeight="1" x14ac:dyDescent="0.25">
      <c r="A4" s="3"/>
      <c r="B4" s="4"/>
      <c r="C4" s="79" t="s">
        <v>3</v>
      </c>
      <c r="D4" s="81" t="s">
        <v>4</v>
      </c>
      <c r="E4" s="83" t="s">
        <v>5</v>
      </c>
      <c r="F4" s="83" t="s">
        <v>6</v>
      </c>
      <c r="G4" s="61" t="s">
        <v>7</v>
      </c>
      <c r="H4" s="61" t="s">
        <v>8</v>
      </c>
      <c r="I4" s="63" t="s">
        <v>9</v>
      </c>
      <c r="J4" s="56" t="s">
        <v>10</v>
      </c>
      <c r="K4" s="65"/>
      <c r="L4" s="66" t="s">
        <v>11</v>
      </c>
      <c r="M4" s="65"/>
      <c r="N4" s="66" t="s">
        <v>12</v>
      </c>
      <c r="O4" s="57"/>
      <c r="P4" s="58" t="s">
        <v>13</v>
      </c>
      <c r="Q4" s="67"/>
      <c r="R4" s="67"/>
      <c r="S4" s="68"/>
      <c r="T4" s="56" t="s">
        <v>14</v>
      </c>
      <c r="U4" s="57"/>
      <c r="V4" s="58" t="s">
        <v>15</v>
      </c>
      <c r="W4" s="59"/>
      <c r="X4" s="60"/>
    </row>
    <row r="5" spans="1:28" s="5" customFormat="1" ht="23.25" thickBot="1" x14ac:dyDescent="0.3">
      <c r="A5" s="3"/>
      <c r="B5" s="6"/>
      <c r="C5" s="80"/>
      <c r="D5" s="82"/>
      <c r="E5" s="84"/>
      <c r="F5" s="84"/>
      <c r="G5" s="62"/>
      <c r="H5" s="62"/>
      <c r="I5" s="6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27</v>
      </c>
      <c r="D6" s="39">
        <v>41866</v>
      </c>
      <c r="E6" s="40" t="s">
        <v>21</v>
      </c>
      <c r="F6" s="41" t="s">
        <v>28</v>
      </c>
      <c r="G6" s="42">
        <v>31</v>
      </c>
      <c r="H6" s="43">
        <v>2</v>
      </c>
      <c r="I6" s="44">
        <v>22</v>
      </c>
      <c r="J6" s="45">
        <v>654</v>
      </c>
      <c r="K6" s="46">
        <v>64</v>
      </c>
      <c r="L6" s="45">
        <v>1487</v>
      </c>
      <c r="M6" s="46">
        <v>145</v>
      </c>
      <c r="N6" s="45">
        <v>1413</v>
      </c>
      <c r="O6" s="46">
        <v>136</v>
      </c>
      <c r="P6" s="47">
        <f>+J6+L6+N6</f>
        <v>3554</v>
      </c>
      <c r="Q6" s="48">
        <f>K6+M6+O6</f>
        <v>345</v>
      </c>
      <c r="R6" s="49">
        <f>Q6/H6</f>
        <v>172.5</v>
      </c>
      <c r="S6" s="50">
        <f>+P6/Q6</f>
        <v>10.301449275362319</v>
      </c>
      <c r="T6" s="51">
        <v>2290</v>
      </c>
      <c r="U6" s="52">
        <f>-(T6-P6)/T6</f>
        <v>0.55196506550218338</v>
      </c>
      <c r="V6" s="53">
        <v>415960.12</v>
      </c>
      <c r="W6" s="54">
        <v>41863</v>
      </c>
      <c r="X6" s="55">
        <f>V6/W6</f>
        <v>9.9362233953610577</v>
      </c>
      <c r="Y6" s="15"/>
      <c r="AA6" s="16"/>
      <c r="AB6" s="17"/>
    </row>
    <row r="7" spans="1:28" s="5" customFormat="1" ht="24" customHeight="1" thickBot="1" x14ac:dyDescent="0.3">
      <c r="B7" s="18">
        <f>B6+1</f>
        <v>2</v>
      </c>
      <c r="C7" s="19" t="s">
        <v>22</v>
      </c>
      <c r="D7" s="20">
        <v>41964</v>
      </c>
      <c r="E7" s="21" t="s">
        <v>21</v>
      </c>
      <c r="F7" s="22" t="s">
        <v>21</v>
      </c>
      <c r="G7" s="23">
        <v>58</v>
      </c>
      <c r="H7" s="24">
        <v>4</v>
      </c>
      <c r="I7" s="25">
        <v>9</v>
      </c>
      <c r="J7" s="26">
        <v>354</v>
      </c>
      <c r="K7" s="27">
        <v>36</v>
      </c>
      <c r="L7" s="26">
        <v>1406</v>
      </c>
      <c r="M7" s="27">
        <v>143</v>
      </c>
      <c r="N7" s="26">
        <v>1022</v>
      </c>
      <c r="O7" s="27">
        <v>104</v>
      </c>
      <c r="P7" s="28">
        <f t="shared" ref="P7" si="0">+J7+L7+N7</f>
        <v>2782</v>
      </c>
      <c r="Q7" s="29">
        <f t="shared" ref="Q7" si="1">K7+M7+O7</f>
        <v>283</v>
      </c>
      <c r="R7" s="30">
        <f t="shared" ref="R7" si="2">Q7/H7</f>
        <v>70.75</v>
      </c>
      <c r="S7" s="31">
        <f t="shared" ref="S7" si="3">+P7/Q7</f>
        <v>9.8303886925795059</v>
      </c>
      <c r="T7" s="32">
        <v>3334</v>
      </c>
      <c r="U7" s="33">
        <f>-(T7-P7)/T7</f>
        <v>-0.16556688662267546</v>
      </c>
      <c r="V7" s="34">
        <v>2012014.85</v>
      </c>
      <c r="W7" s="35">
        <v>190447</v>
      </c>
      <c r="X7" s="36">
        <f t="shared" ref="X7" si="4">V7/W7</f>
        <v>10.564697002315606</v>
      </c>
      <c r="Y7" s="15"/>
      <c r="AA7" s="16"/>
      <c r="AB7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B6" sqref="B6:X7"/>
    </sheetView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69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3" t="s">
        <v>1</v>
      </c>
      <c r="U2" s="73"/>
      <c r="V2" s="74" t="s">
        <v>25</v>
      </c>
      <c r="W2" s="74"/>
      <c r="X2" s="75"/>
    </row>
    <row r="3" spans="1:28" ht="30.75" customHeight="1" thickBot="1" x14ac:dyDescent="0.3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6" t="s">
        <v>2</v>
      </c>
      <c r="U3" s="76"/>
      <c r="V3" s="77" t="s">
        <v>26</v>
      </c>
      <c r="W3" s="77"/>
      <c r="X3" s="78"/>
    </row>
    <row r="4" spans="1:28" s="5" customFormat="1" ht="16.5" customHeight="1" x14ac:dyDescent="0.25">
      <c r="A4" s="3"/>
      <c r="B4" s="4"/>
      <c r="C4" s="79" t="s">
        <v>3</v>
      </c>
      <c r="D4" s="81" t="s">
        <v>4</v>
      </c>
      <c r="E4" s="83" t="s">
        <v>5</v>
      </c>
      <c r="F4" s="83" t="s">
        <v>6</v>
      </c>
      <c r="G4" s="61" t="s">
        <v>7</v>
      </c>
      <c r="H4" s="61" t="s">
        <v>8</v>
      </c>
      <c r="I4" s="63" t="s">
        <v>9</v>
      </c>
      <c r="J4" s="56" t="s">
        <v>10</v>
      </c>
      <c r="K4" s="65"/>
      <c r="L4" s="66" t="s">
        <v>11</v>
      </c>
      <c r="M4" s="65"/>
      <c r="N4" s="66" t="s">
        <v>12</v>
      </c>
      <c r="O4" s="57"/>
      <c r="P4" s="58" t="s">
        <v>13</v>
      </c>
      <c r="Q4" s="67"/>
      <c r="R4" s="67"/>
      <c r="S4" s="68"/>
      <c r="T4" s="56" t="s">
        <v>14</v>
      </c>
      <c r="U4" s="57"/>
      <c r="V4" s="58" t="s">
        <v>15</v>
      </c>
      <c r="W4" s="59"/>
      <c r="X4" s="60"/>
    </row>
    <row r="5" spans="1:28" s="5" customFormat="1" ht="23.25" thickBot="1" x14ac:dyDescent="0.3">
      <c r="A5" s="3"/>
      <c r="B5" s="6"/>
      <c r="C5" s="80"/>
      <c r="D5" s="82"/>
      <c r="E5" s="84"/>
      <c r="F5" s="84"/>
      <c r="G5" s="62"/>
      <c r="H5" s="62"/>
      <c r="I5" s="6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x14ac:dyDescent="0.25">
      <c r="B6" s="37">
        <f>B5+1</f>
        <v>1</v>
      </c>
      <c r="C6" s="38" t="s">
        <v>22</v>
      </c>
      <c r="D6" s="39">
        <v>41964</v>
      </c>
      <c r="E6" s="40" t="s">
        <v>21</v>
      </c>
      <c r="F6" s="41" t="s">
        <v>21</v>
      </c>
      <c r="G6" s="42">
        <v>58</v>
      </c>
      <c r="H6" s="43">
        <v>5</v>
      </c>
      <c r="I6" s="44">
        <v>8</v>
      </c>
      <c r="J6" s="45">
        <v>802</v>
      </c>
      <c r="K6" s="46">
        <v>89</v>
      </c>
      <c r="L6" s="45">
        <v>1236</v>
      </c>
      <c r="M6" s="46">
        <v>137</v>
      </c>
      <c r="N6" s="45">
        <v>1296</v>
      </c>
      <c r="O6" s="46">
        <v>144</v>
      </c>
      <c r="P6" s="47">
        <f t="shared" ref="P6" si="0">+J6+L6+N6</f>
        <v>3334</v>
      </c>
      <c r="Q6" s="48">
        <f t="shared" ref="Q6" si="1">K6+M6+O6</f>
        <v>370</v>
      </c>
      <c r="R6" s="49">
        <f t="shared" ref="R6" si="2">Q6/H6</f>
        <v>74</v>
      </c>
      <c r="S6" s="50">
        <f t="shared" ref="S6" si="3">+P6/Q6</f>
        <v>9.0108108108108116</v>
      </c>
      <c r="T6" s="51">
        <v>5269</v>
      </c>
      <c r="U6" s="52">
        <f>-(T6-P6)/T6</f>
        <v>-0.36724236097931295</v>
      </c>
      <c r="V6" s="53">
        <v>2007468.85</v>
      </c>
      <c r="W6" s="54">
        <v>189937</v>
      </c>
      <c r="X6" s="55">
        <f t="shared" ref="X6" si="4">V6/W6</f>
        <v>10.569130027324851</v>
      </c>
      <c r="Y6" s="15"/>
      <c r="AA6" s="16"/>
      <c r="AB6" s="17"/>
    </row>
    <row r="7" spans="1:28" s="5" customFormat="1" ht="24" customHeight="1" thickBot="1" x14ac:dyDescent="0.3">
      <c r="B7" s="18">
        <f t="shared" ref="B7" si="5">B6+1</f>
        <v>2</v>
      </c>
      <c r="C7" s="19" t="s">
        <v>27</v>
      </c>
      <c r="D7" s="20">
        <v>41866</v>
      </c>
      <c r="E7" s="21" t="s">
        <v>21</v>
      </c>
      <c r="F7" s="22" t="s">
        <v>28</v>
      </c>
      <c r="G7" s="23">
        <v>31</v>
      </c>
      <c r="H7" s="24">
        <v>3</v>
      </c>
      <c r="I7" s="25">
        <v>21</v>
      </c>
      <c r="J7" s="26">
        <v>446</v>
      </c>
      <c r="K7" s="27">
        <v>45</v>
      </c>
      <c r="L7" s="26">
        <v>899</v>
      </c>
      <c r="M7" s="27">
        <v>95</v>
      </c>
      <c r="N7" s="26">
        <v>945</v>
      </c>
      <c r="O7" s="27">
        <v>98</v>
      </c>
      <c r="P7" s="28">
        <f>+J7+L7+N7</f>
        <v>2290</v>
      </c>
      <c r="Q7" s="29">
        <f>K7+M7+O7</f>
        <v>238</v>
      </c>
      <c r="R7" s="30">
        <f>Q7/H7</f>
        <v>79.333333333333329</v>
      </c>
      <c r="S7" s="31">
        <f>+P7/Q7</f>
        <v>9.6218487394957979</v>
      </c>
      <c r="T7" s="32"/>
      <c r="U7" s="33"/>
      <c r="V7" s="34">
        <v>411352.12</v>
      </c>
      <c r="W7" s="35">
        <v>41391</v>
      </c>
      <c r="X7" s="36">
        <f>V7/W7</f>
        <v>9.9382020245947178</v>
      </c>
      <c r="Y7" s="15"/>
      <c r="AA7" s="16"/>
      <c r="AB7" s="17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69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3" t="s">
        <v>1</v>
      </c>
      <c r="U2" s="73"/>
      <c r="V2" s="74" t="s">
        <v>23</v>
      </c>
      <c r="W2" s="74"/>
      <c r="X2" s="75"/>
    </row>
    <row r="3" spans="1:28" ht="30.75" customHeight="1" thickBot="1" x14ac:dyDescent="0.3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6" t="s">
        <v>2</v>
      </c>
      <c r="U3" s="76"/>
      <c r="V3" s="77" t="s">
        <v>24</v>
      </c>
      <c r="W3" s="77"/>
      <c r="X3" s="78"/>
    </row>
    <row r="4" spans="1:28" s="5" customFormat="1" ht="16.5" customHeight="1" x14ac:dyDescent="0.25">
      <c r="A4" s="3"/>
      <c r="B4" s="4"/>
      <c r="C4" s="79" t="s">
        <v>3</v>
      </c>
      <c r="D4" s="81" t="s">
        <v>4</v>
      </c>
      <c r="E4" s="83" t="s">
        <v>5</v>
      </c>
      <c r="F4" s="83" t="s">
        <v>6</v>
      </c>
      <c r="G4" s="61" t="s">
        <v>7</v>
      </c>
      <c r="H4" s="61" t="s">
        <v>8</v>
      </c>
      <c r="I4" s="63" t="s">
        <v>9</v>
      </c>
      <c r="J4" s="56" t="s">
        <v>10</v>
      </c>
      <c r="K4" s="65"/>
      <c r="L4" s="66" t="s">
        <v>11</v>
      </c>
      <c r="M4" s="65"/>
      <c r="N4" s="66" t="s">
        <v>12</v>
      </c>
      <c r="O4" s="57"/>
      <c r="P4" s="58" t="s">
        <v>13</v>
      </c>
      <c r="Q4" s="67"/>
      <c r="R4" s="67"/>
      <c r="S4" s="68"/>
      <c r="T4" s="56" t="s">
        <v>14</v>
      </c>
      <c r="U4" s="57"/>
      <c r="V4" s="58" t="s">
        <v>15</v>
      </c>
      <c r="W4" s="59"/>
      <c r="X4" s="60"/>
    </row>
    <row r="5" spans="1:28" s="5" customFormat="1" ht="23.25" thickBot="1" x14ac:dyDescent="0.3">
      <c r="A5" s="3"/>
      <c r="B5" s="6"/>
      <c r="C5" s="80"/>
      <c r="D5" s="82"/>
      <c r="E5" s="84"/>
      <c r="F5" s="84"/>
      <c r="G5" s="62"/>
      <c r="H5" s="62"/>
      <c r="I5" s="64"/>
      <c r="J5" s="7" t="s">
        <v>16</v>
      </c>
      <c r="K5" s="8" t="s">
        <v>17</v>
      </c>
      <c r="L5" s="9" t="s">
        <v>16</v>
      </c>
      <c r="M5" s="8" t="s">
        <v>17</v>
      </c>
      <c r="N5" s="9" t="s">
        <v>16</v>
      </c>
      <c r="O5" s="10" t="s">
        <v>17</v>
      </c>
      <c r="P5" s="11" t="s">
        <v>16</v>
      </c>
      <c r="Q5" s="12" t="s">
        <v>17</v>
      </c>
      <c r="R5" s="8" t="s">
        <v>18</v>
      </c>
      <c r="S5" s="13" t="s">
        <v>19</v>
      </c>
      <c r="T5" s="7" t="s">
        <v>16</v>
      </c>
      <c r="U5" s="14" t="s">
        <v>20</v>
      </c>
      <c r="V5" s="7" t="s">
        <v>16</v>
      </c>
      <c r="W5" s="8" t="s">
        <v>17</v>
      </c>
      <c r="X5" s="13" t="s">
        <v>19</v>
      </c>
    </row>
    <row r="6" spans="1:28" s="5" customFormat="1" ht="24" customHeight="1" thickBot="1" x14ac:dyDescent="0.3">
      <c r="B6" s="18">
        <f>B5+1</f>
        <v>1</v>
      </c>
      <c r="C6" s="19" t="s">
        <v>22</v>
      </c>
      <c r="D6" s="20">
        <v>41964</v>
      </c>
      <c r="E6" s="21" t="s">
        <v>21</v>
      </c>
      <c r="F6" s="22" t="s">
        <v>21</v>
      </c>
      <c r="G6" s="23">
        <v>58</v>
      </c>
      <c r="H6" s="24">
        <v>5</v>
      </c>
      <c r="I6" s="25">
        <v>7</v>
      </c>
      <c r="J6" s="26">
        <v>1411</v>
      </c>
      <c r="K6" s="27">
        <v>133</v>
      </c>
      <c r="L6" s="26">
        <v>2021</v>
      </c>
      <c r="M6" s="27">
        <v>221</v>
      </c>
      <c r="N6" s="26">
        <v>1837</v>
      </c>
      <c r="O6" s="27">
        <v>201</v>
      </c>
      <c r="P6" s="28">
        <f t="shared" ref="P6" si="0">+J6+L6+N6</f>
        <v>5269</v>
      </c>
      <c r="Q6" s="29">
        <f t="shared" ref="Q6" si="1">K6+M6+O6</f>
        <v>555</v>
      </c>
      <c r="R6" s="30">
        <f t="shared" ref="R6" si="2">Q6/H6</f>
        <v>111</v>
      </c>
      <c r="S6" s="31">
        <f t="shared" ref="S6" si="3">+P6/Q6</f>
        <v>9.4936936936936931</v>
      </c>
      <c r="T6" s="32">
        <v>5729</v>
      </c>
      <c r="U6" s="33">
        <f>-(T6-P6)/T6</f>
        <v>-8.0293244894396931E-2</v>
      </c>
      <c r="V6" s="34">
        <v>2001989.85</v>
      </c>
      <c r="W6" s="35">
        <v>189313</v>
      </c>
      <c r="X6" s="36">
        <f t="shared" ref="X6" si="4">V6/W6</f>
        <v>10.575025751004951</v>
      </c>
      <c r="Y6" s="15"/>
      <c r="AA6" s="16"/>
      <c r="AB6" s="17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2015_03_16-18.01</vt:lpstr>
      <vt:lpstr>2015_02_09-11.01</vt:lpstr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2015-01-19T10:15:23Z</dcterms:modified>
</cp:coreProperties>
</file>