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710" windowHeight="9540" activeTab="0"/>
  </bookViews>
  <sheets>
    <sheet name="4.HAFTA" sheetId="1" r:id="rId1"/>
  </sheets>
  <definedNames/>
  <calcPr fullCalcOnLoad="1"/>
</workbook>
</file>

<file path=xl/sharedStrings.xml><?xml version="1.0" encoding="utf-8"?>
<sst xmlns="http://schemas.openxmlformats.org/spreadsheetml/2006/main" count="318" uniqueCount="260">
  <si>
    <t>0 212</t>
  </si>
  <si>
    <t>0 216</t>
  </si>
  <si>
    <t>442 60 30</t>
  </si>
  <si>
    <t>OSMANBEY</t>
  </si>
  <si>
    <t>GAZİ</t>
  </si>
  <si>
    <t>247 96 65</t>
  </si>
  <si>
    <t>ADANA</t>
  </si>
  <si>
    <t>0 322</t>
  </si>
  <si>
    <t>0 264</t>
  </si>
  <si>
    <t xml:space="preserve">AKSARAY </t>
  </si>
  <si>
    <t>0 382</t>
  </si>
  <si>
    <t>BURSA</t>
  </si>
  <si>
    <t>0 224</t>
  </si>
  <si>
    <t>0 282</t>
  </si>
  <si>
    <t>DENİZLİ</t>
  </si>
  <si>
    <t>0 258</t>
  </si>
  <si>
    <t>264 44 80</t>
  </si>
  <si>
    <t>0 372</t>
  </si>
  <si>
    <t>GAZİANTEP</t>
  </si>
  <si>
    <t>0 342</t>
  </si>
  <si>
    <t>0 262</t>
  </si>
  <si>
    <t>0 344</t>
  </si>
  <si>
    <t>KAYSERİ</t>
  </si>
  <si>
    <t>0 352</t>
  </si>
  <si>
    <t>ONAY</t>
  </si>
  <si>
    <t>222 13 13</t>
  </si>
  <si>
    <t>KOCAELİ</t>
  </si>
  <si>
    <t>DOLPHIN</t>
  </si>
  <si>
    <t>323 50 24</t>
  </si>
  <si>
    <t>KONYA</t>
  </si>
  <si>
    <t>ÇINAR CENTER</t>
  </si>
  <si>
    <t>232 05 62</t>
  </si>
  <si>
    <t>NİĞDE</t>
  </si>
  <si>
    <t>0 388</t>
  </si>
  <si>
    <t>ORDU</t>
  </si>
  <si>
    <t>0 452</t>
  </si>
  <si>
    <t>0 464</t>
  </si>
  <si>
    <t>SAMSUN</t>
  </si>
  <si>
    <t>0 362</t>
  </si>
  <si>
    <t>TEKİRDAĞ</t>
  </si>
  <si>
    <t>TOKAT</t>
  </si>
  <si>
    <t>KARİZMA</t>
  </si>
  <si>
    <t>0 356</t>
  </si>
  <si>
    <t>213 32 09</t>
  </si>
  <si>
    <t>TRABZON</t>
  </si>
  <si>
    <t>0 462</t>
  </si>
  <si>
    <t>BÖLGE</t>
  </si>
  <si>
    <t>SİNEMA</t>
  </si>
  <si>
    <t>REZERVASYON  NUMARASI</t>
  </si>
  <si>
    <t>SEANSLAR</t>
  </si>
  <si>
    <t>OSKA</t>
  </si>
  <si>
    <t>371 01 20</t>
  </si>
  <si>
    <t>465 63 33</t>
  </si>
  <si>
    <t>225 49 44</t>
  </si>
  <si>
    <t>HAK CENTER</t>
  </si>
  <si>
    <t>213 56 57</t>
  </si>
  <si>
    <t>ÖZDİLEK CINETIME</t>
  </si>
  <si>
    <t>ARSAN CENTER</t>
  </si>
  <si>
    <t>BALIKESİR</t>
  </si>
  <si>
    <t>0 266</t>
  </si>
  <si>
    <t>BAĞCILAR</t>
  </si>
  <si>
    <t>CINEHAT</t>
  </si>
  <si>
    <t>433 23 84</t>
  </si>
  <si>
    <t>BAYRAMPAŞA</t>
  </si>
  <si>
    <t>613 14 77</t>
  </si>
  <si>
    <t>BAKIRKÖY</t>
  </si>
  <si>
    <t>BAŞAKŞEHİR</t>
  </si>
  <si>
    <t>488 02 28</t>
  </si>
  <si>
    <t xml:space="preserve">ESENLER </t>
  </si>
  <si>
    <t>ESPRI SİTE</t>
  </si>
  <si>
    <t>610 47 20</t>
  </si>
  <si>
    <t>GÜNEŞLİ</t>
  </si>
  <si>
    <t xml:space="preserve">HAYAT PARK </t>
  </si>
  <si>
    <t>651 06 66</t>
  </si>
  <si>
    <t>MALTEPE</t>
  </si>
  <si>
    <t>KARYA GRANDHAUSE</t>
  </si>
  <si>
    <t>PENDİK</t>
  </si>
  <si>
    <t>GÜNEY</t>
  </si>
  <si>
    <t>354 13 88</t>
  </si>
  <si>
    <t>OSCAR</t>
  </si>
  <si>
    <t>CEYHAN</t>
  </si>
  <si>
    <t>612 22 80</t>
  </si>
  <si>
    <t>ADIYAMAN</t>
  </si>
  <si>
    <t>AİLE KÜLTÜR</t>
  </si>
  <si>
    <t>0 416</t>
  </si>
  <si>
    <t>AFYON</t>
  </si>
  <si>
    <t>CINEMOVIE KİLER</t>
  </si>
  <si>
    <t>215 99 10</t>
  </si>
  <si>
    <t>ZEYLAND</t>
  </si>
  <si>
    <t>246 30 22</t>
  </si>
  <si>
    <t>ALPHAN PARK SİTE</t>
  </si>
  <si>
    <t>212 95 95</t>
  </si>
  <si>
    <t xml:space="preserve">AMASYA </t>
  </si>
  <si>
    <t>AR</t>
  </si>
  <si>
    <t>0 358</t>
  </si>
  <si>
    <t>218 11 81</t>
  </si>
  <si>
    <t>AYDIN</t>
  </si>
  <si>
    <t>MOONLIGHT</t>
  </si>
  <si>
    <t>0 256</t>
  </si>
  <si>
    <t>213 02 08</t>
  </si>
  <si>
    <t>EMEK</t>
  </si>
  <si>
    <t>245 94 74</t>
  </si>
  <si>
    <t>AS MERKEZ</t>
  </si>
  <si>
    <t>261 57 67</t>
  </si>
  <si>
    <t>CINE MODA</t>
  </si>
  <si>
    <t>366 08 36</t>
  </si>
  <si>
    <t>ÇORUM</t>
  </si>
  <si>
    <t>METROPOL BAHAR</t>
  </si>
  <si>
    <t>0 364</t>
  </si>
  <si>
    <t>227 67 00</t>
  </si>
  <si>
    <t>BELEDİYE SANAT  MERKEZİ</t>
  </si>
  <si>
    <t>BEDESTEN HAYRİ EŞKİN</t>
  </si>
  <si>
    <t>220 37 57</t>
  </si>
  <si>
    <t>KAHRAMANMARAŞ</t>
  </si>
  <si>
    <t>235 17 17</t>
  </si>
  <si>
    <t>KASSERIA</t>
  </si>
  <si>
    <t>223 11 53</t>
  </si>
  <si>
    <t>MALATYA</t>
  </si>
  <si>
    <t>PARK AVŞAR</t>
  </si>
  <si>
    <t>0 422</t>
  </si>
  <si>
    <t>212 83 85</t>
  </si>
  <si>
    <t xml:space="preserve">MANİSA </t>
  </si>
  <si>
    <t>CINEVİZYON</t>
  </si>
  <si>
    <t>CINEWORLD</t>
  </si>
  <si>
    <t>212 04 58</t>
  </si>
  <si>
    <t xml:space="preserve">FATSA CINEVIZYON </t>
  </si>
  <si>
    <t>423 48 59</t>
  </si>
  <si>
    <t xml:space="preserve">RİZE </t>
  </si>
  <si>
    <t>ERBAA</t>
  </si>
  <si>
    <t>715 54 38</t>
  </si>
  <si>
    <t>ATAPARK AVŞAR</t>
  </si>
  <si>
    <t>223 18 81</t>
  </si>
  <si>
    <t>YOZGAT</t>
  </si>
  <si>
    <t>YİMPAŞ</t>
  </si>
  <si>
    <t>0 354</t>
  </si>
  <si>
    <t>217 87 00</t>
  </si>
  <si>
    <t>ZONGULDAK</t>
  </si>
  <si>
    <t>371 19 26</t>
  </si>
  <si>
    <t>AQUARIUM ÇOŞKUN SABAH</t>
  </si>
  <si>
    <t>H.İÇİ KAPASİTE</t>
  </si>
  <si>
    <t>H.SONU KAPASİTE</t>
  </si>
  <si>
    <t>11:00 / 13:00 / 15:00 / 17:00 / 19:00 / 21:00</t>
  </si>
  <si>
    <t>466 60 65</t>
  </si>
  <si>
    <t>11:00 / 13:00 / 15:00 / 17:00 / 19:15 / 21:30</t>
  </si>
  <si>
    <t>12:00 / 14:15 / 16:30 / 18:45 / 21:00</t>
  </si>
  <si>
    <t>11:30 / 13:30 / 15:30 / 17:30 / 19:30 / 21:30</t>
  </si>
  <si>
    <t>12:15 / 14:15 / 16:15 / 18:15 / 20:15</t>
  </si>
  <si>
    <t>12:00 / 14:00 / 16:00 / 18:00 / 20:00</t>
  </si>
  <si>
    <t>11:00 / 13:30 / 16:00 / 18:30 / 21:00</t>
  </si>
  <si>
    <t>11:45 / 14:15 / 16:30 / 18:45 / 21:00</t>
  </si>
  <si>
    <t>SİNEMA MERKEZİ</t>
  </si>
  <si>
    <t>436 08 08</t>
  </si>
  <si>
    <t>214 99 10</t>
  </si>
  <si>
    <t>11:30 / 14:00 / 16:30 / 19:00 / 21:30</t>
  </si>
  <si>
    <t>OLİMPA  SİTE</t>
  </si>
  <si>
    <t>CINEBONUS MARMARA FORUM</t>
  </si>
  <si>
    <t>BAHÇEŞEHİR</t>
  </si>
  <si>
    <t>SUN FLOWER</t>
  </si>
  <si>
    <t>605 02 22</t>
  </si>
  <si>
    <t>11:00 / 13:00 / 15:00 / 17:00 / 19:00 / 21:00 Cuma-C.tesi:00:00</t>
  </si>
  <si>
    <t>0 236</t>
  </si>
  <si>
    <t>ALTINOLUK ANTANDROS</t>
  </si>
  <si>
    <t>396 88 96</t>
  </si>
  <si>
    <t>BOLVADİN BELEDİYE</t>
  </si>
  <si>
    <t>612 40 44</t>
  </si>
  <si>
    <t>DİNAR  İYAŞ  SİNEMASI</t>
  </si>
  <si>
    <t>444 32 32</t>
  </si>
  <si>
    <t>MERZİFON ÖZDİLEK</t>
  </si>
  <si>
    <t>513 14 44</t>
  </si>
  <si>
    <t>:</t>
  </si>
  <si>
    <t xml:space="preserve"> </t>
  </si>
  <si>
    <t>12:30 / 14:30 / 16:30 / 18:30 / 20:30</t>
  </si>
  <si>
    <t>ORHANGAZİ TUTKU</t>
  </si>
  <si>
    <t>572 33 34</t>
  </si>
  <si>
    <t>BURDUR</t>
  </si>
  <si>
    <t>BUCAK PİRAMİD</t>
  </si>
  <si>
    <t>0 248</t>
  </si>
  <si>
    <t>233 19 66</t>
  </si>
  <si>
    <t>325 31 18</t>
  </si>
  <si>
    <t>ÇERKEZKÖY CINE MY</t>
  </si>
  <si>
    <t>726 23 06</t>
  </si>
  <si>
    <t>AFŞİN KÜLTÜR MERKEZİ</t>
  </si>
  <si>
    <t>11:45 / 14:00 / 16:15 / 18:30 / 20:45</t>
  </si>
  <si>
    <t>12:00 / 14:00 / 16:00 / 18:00 / 20:30</t>
  </si>
  <si>
    <t>11:15 / 13:30 / 15:45 / 18:00 / 20:15</t>
  </si>
  <si>
    <t>13:00 / 15:00 / 17:00 / 19:00 / 21:00</t>
  </si>
  <si>
    <t xml:space="preserve">12:00 / 14:00 / 16:00 / 18:00 / 20:30 </t>
  </si>
  <si>
    <t>12:00 / 14:00 / 16:00 / 18:00 / 20:00 / 22:00</t>
  </si>
  <si>
    <t xml:space="preserve">11:00 / 13:30 / 16:00 / 18:30 / 21:00  </t>
  </si>
  <si>
    <t>511 63 63</t>
  </si>
  <si>
    <t xml:space="preserve">HOP DEDİK DELİ DUMRUL  4.HAFTA </t>
  </si>
  <si>
    <t>22-28 NİSAN 2011  HAFTASI SEANS LİSTESİ</t>
  </si>
  <si>
    <t>16:00 / 18:30 / Cuma-C.tesi:21:00</t>
  </si>
  <si>
    <t>20:00 / 22:00</t>
  </si>
  <si>
    <t>11:45 / 16:15</t>
  </si>
  <si>
    <t>12:00 / 14:15 / 16:30 / 18:45 / 20:45</t>
  </si>
  <si>
    <t xml:space="preserve">11:00 / 13:15 / 15:45 </t>
  </si>
  <si>
    <t>KARACABEY CINEKARACA</t>
  </si>
  <si>
    <t>676 40 70</t>
  </si>
  <si>
    <t>KARABÜK</t>
  </si>
  <si>
    <t>PRESTİGE</t>
  </si>
  <si>
    <t xml:space="preserve">KARABÜK </t>
  </si>
  <si>
    <t>SAFRANBOLU ATAMERKEZ</t>
  </si>
  <si>
    <t>424 58 94</t>
  </si>
  <si>
    <t xml:space="preserve">712 60 10 </t>
  </si>
  <si>
    <t>0 370</t>
  </si>
  <si>
    <t>KARS</t>
  </si>
  <si>
    <t>ŞEHİR</t>
  </si>
  <si>
    <t>0 474</t>
  </si>
  <si>
    <t>212 48 36</t>
  </si>
  <si>
    <t>ÇATALCA</t>
  </si>
  <si>
    <t>CINE MY</t>
  </si>
  <si>
    <t>ARDAHAN</t>
  </si>
  <si>
    <t xml:space="preserve">HALK EĞİTİM  MERKEZİ </t>
  </si>
  <si>
    <t>0 478</t>
  </si>
  <si>
    <t>211 24 30</t>
  </si>
  <si>
    <t>ŞİRİNEVLER</t>
  </si>
  <si>
    <t>452 19 00</t>
  </si>
  <si>
    <t>BOLU</t>
  </si>
  <si>
    <t>KARDELEN</t>
  </si>
  <si>
    <t>0 374</t>
  </si>
  <si>
    <t>215 09 27</t>
  </si>
  <si>
    <t>12:00 / 14:15 / 16:30 / 19:00 / 21:30</t>
  </si>
  <si>
    <t>SİNEMAY</t>
  </si>
  <si>
    <t>11:00 / 13:30 / 16:00 / 18:15 / 20:30</t>
  </si>
  <si>
    <t>12:30 / 16:30 / 20:30</t>
  </si>
  <si>
    <t>12:00 / 16:00 / 20:00</t>
  </si>
  <si>
    <t>12:15 / 14:15 / 16:30 / 19:00 / 21:15</t>
  </si>
  <si>
    <t>12:00 / 14:00 / 16:00 / 18:00 / 20:05</t>
  </si>
  <si>
    <t>11:00 / 15:00 / 19:00</t>
  </si>
  <si>
    <t>11:30 / 14:00 / 19:00 / 21:00</t>
  </si>
  <si>
    <t>11:45 / 14:00 / 16:15 / 19:00 / 20:45 / 21:45</t>
  </si>
  <si>
    <t>612 28 68</t>
  </si>
  <si>
    <t>PAZAR CINE KLAS</t>
  </si>
  <si>
    <t>14:00 / 17:00 / 19:30</t>
  </si>
  <si>
    <t>13:00 / 15:00 / 17:00 / 19:00</t>
  </si>
  <si>
    <t>13:30 /16:00 / 18:45 / 21:00</t>
  </si>
  <si>
    <t>13:30 / 17:30 / 21:30</t>
  </si>
  <si>
    <t>13:30 / 15:30 /  17:30 /  19:30 / 21:30</t>
  </si>
  <si>
    <t>11:30 / 15:30 / 20:30</t>
  </si>
  <si>
    <t>19:45 / 21:40</t>
  </si>
  <si>
    <t>11:00 / 13:05 / 15:10 / 17:15 / 19:25 / 21:30</t>
  </si>
  <si>
    <t>11:00 / 15:10 / 19:20</t>
  </si>
  <si>
    <t>11:45 / 13:45 / 16:15 / 18:50 / 21:15 Cuma-C.tesi:00:00</t>
  </si>
  <si>
    <t>SALİHLİ KİPA  HOLLYWOOD</t>
  </si>
  <si>
    <t>715 12 55</t>
  </si>
  <si>
    <t>11:45 / 14:15 / 16:30 / 18:45 / 20:45</t>
  </si>
  <si>
    <t>11:00 / 14:00 / 16:30 / 19:00</t>
  </si>
  <si>
    <t>11:00 / 13:00 / 15:00 / 17:00 / 19:00</t>
  </si>
  <si>
    <t>DEVREK BELEDİYE</t>
  </si>
  <si>
    <t>16:45 / 19:00 / 21:00</t>
  </si>
  <si>
    <t>19:00 / 21:00</t>
  </si>
  <si>
    <t xml:space="preserve">16:00 / 18:30 / 20:30 </t>
  </si>
  <si>
    <t>11:15 / 15:15 / 21:15</t>
  </si>
  <si>
    <t>AKŞEHİR K.M</t>
  </si>
  <si>
    <t>813 52 57</t>
  </si>
  <si>
    <t>13:30 / 16:00 / 18:30 / 20:30</t>
  </si>
  <si>
    <t>556 06 04</t>
  </si>
  <si>
    <t>10:30 / 12:30 / 14:30 / 16:30 / 18:30 / 20:30</t>
  </si>
  <si>
    <t>789 57 51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</si>
</sst>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&lt;=9999999]###\-####;\(###\)\ ###\-####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€-2]\ #,##0.00_);[Red]\([$€-2]\ #,##0.00\)"/>
    <numFmt numFmtId="183" formatCode="[$-41F]dd\ mmmm\ yyyy\ dddd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vant Garde"/>
      <family val="0"/>
    </font>
    <font>
      <sz val="10"/>
      <name val="Geneva"/>
      <family val="0"/>
    </font>
    <font>
      <sz val="10"/>
      <name val="Avant Garde"/>
      <family val="0"/>
    </font>
    <font>
      <sz val="9"/>
      <name val="Avant Garde"/>
      <family val="0"/>
    </font>
    <font>
      <b/>
      <sz val="18"/>
      <color indexed="18"/>
      <name val="Impact"/>
      <family val="2"/>
    </font>
    <font>
      <sz val="18"/>
      <color indexed="18"/>
      <name val="Impact"/>
      <family val="2"/>
    </font>
    <font>
      <b/>
      <sz val="9"/>
      <name val="Avant Garde"/>
      <family val="0"/>
    </font>
    <font>
      <sz val="16"/>
      <color indexed="1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hair"/>
      <right style="thin"/>
      <top style="thin"/>
      <bottom style="thick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50" applyFont="1" applyFill="1" applyBorder="1">
      <alignment/>
      <protection/>
    </xf>
    <xf numFmtId="0" fontId="2" fillId="33" borderId="0" xfId="50" applyFont="1" applyFill="1" applyBorder="1" applyAlignment="1">
      <alignment vertical="center" wrapText="1"/>
      <protection/>
    </xf>
    <xf numFmtId="0" fontId="4" fillId="33" borderId="0" xfId="50" applyFont="1" applyFill="1" applyBorder="1">
      <alignment/>
      <protection/>
    </xf>
    <xf numFmtId="0" fontId="5" fillId="33" borderId="0" xfId="51" applyFont="1" applyFill="1">
      <alignment/>
      <protection/>
    </xf>
    <xf numFmtId="0" fontId="5" fillId="33" borderId="0" xfId="51" applyFont="1" applyFill="1" applyAlignment="1">
      <alignment horizontal="center"/>
      <protection/>
    </xf>
    <xf numFmtId="0" fontId="8" fillId="33" borderId="0" xfId="51" applyFont="1" applyFill="1">
      <alignment/>
      <protection/>
    </xf>
    <xf numFmtId="0" fontId="7" fillId="33" borderId="0" xfId="51" applyFont="1" applyFill="1" applyAlignment="1">
      <alignment horizontal="center"/>
      <protection/>
    </xf>
    <xf numFmtId="0" fontId="9" fillId="33" borderId="0" xfId="50" applyFont="1" applyFill="1" applyBorder="1" applyAlignment="1">
      <alignment vertical="center" wrapText="1"/>
      <protection/>
    </xf>
    <xf numFmtId="0" fontId="3" fillId="33" borderId="0" xfId="50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34" borderId="12" xfId="51" applyFont="1" applyFill="1" applyBorder="1">
      <alignment/>
      <protection/>
    </xf>
    <xf numFmtId="178" fontId="4" fillId="34" borderId="13" xfId="0" applyNumberFormat="1" applyFont="1" applyFill="1" applyBorder="1" applyAlignment="1">
      <alignment horizontal="righ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3" fillId="34" borderId="12" xfId="51" applyFont="1" applyFill="1" applyBorder="1">
      <alignment/>
      <protection/>
    </xf>
    <xf numFmtId="20" fontId="4" fillId="34" borderId="14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0" xfId="51" applyFont="1" applyFill="1" applyAlignment="1">
      <alignment horizontal="left"/>
      <protection/>
    </xf>
    <xf numFmtId="0" fontId="3" fillId="34" borderId="12" xfId="50" applyNumberFormat="1" applyFont="1" applyFill="1" applyBorder="1" applyAlignment="1">
      <alignment horizontal="center" vertical="center" wrapText="1"/>
      <protection/>
    </xf>
    <xf numFmtId="0" fontId="12" fillId="33" borderId="15" xfId="50" applyFont="1" applyFill="1" applyBorder="1" applyAlignment="1">
      <alignment horizontal="center" vertical="center" wrapText="1"/>
      <protection/>
    </xf>
    <xf numFmtId="16" fontId="12" fillId="33" borderId="15" xfId="50" applyNumberFormat="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/>
      <protection/>
    </xf>
    <xf numFmtId="0" fontId="10" fillId="33" borderId="15" xfId="50" applyFont="1" applyFill="1" applyBorder="1" applyAlignment="1">
      <alignment horizontal="center" vertical="center" wrapText="1"/>
      <protection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HUCKABEES-sinema fax-email 041220" xfId="50"/>
    <cellStyle name="Normal_SINEMALARTEL-MS(Sep.01,2004)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2</xdr:col>
      <xdr:colOff>28575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38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90"/>
  <sheetViews>
    <sheetView tabSelected="1" zoomScalePageLayoutView="0" workbookViewId="0" topLeftCell="A1">
      <selection activeCell="I3" sqref="I3"/>
    </sheetView>
  </sheetViews>
  <sheetFormatPr defaultColWidth="10.7109375" defaultRowHeight="12.75"/>
  <cols>
    <col min="1" max="1" width="3.7109375" style="5" customWidth="1"/>
    <col min="2" max="2" width="15.7109375" style="5" customWidth="1"/>
    <col min="3" max="3" width="43.421875" style="5" customWidth="1"/>
    <col min="4" max="4" width="4.7109375" style="4" customWidth="1"/>
    <col min="5" max="5" width="8.7109375" style="4" customWidth="1"/>
    <col min="6" max="6" width="59.421875" style="4" customWidth="1"/>
    <col min="7" max="8" width="9.7109375" style="18" hidden="1" customWidth="1"/>
    <col min="9" max="16384" width="10.7109375" style="4" customWidth="1"/>
  </cols>
  <sheetData>
    <row r="1" spans="1:8" s="1" customFormat="1" ht="41.25" customHeight="1">
      <c r="A1" s="9"/>
      <c r="B1" s="2"/>
      <c r="C1" s="20" t="s">
        <v>190</v>
      </c>
      <c r="D1" s="23"/>
      <c r="E1" s="23"/>
      <c r="F1" s="21" t="s">
        <v>191</v>
      </c>
      <c r="G1" s="8"/>
      <c r="H1" s="8"/>
    </row>
    <row r="2" spans="1:8" s="3" customFormat="1" ht="27.75" customHeight="1" thickBot="1">
      <c r="A2" s="9"/>
      <c r="B2" s="10" t="s">
        <v>46</v>
      </c>
      <c r="C2" s="11" t="s">
        <v>47</v>
      </c>
      <c r="D2" s="24" t="s">
        <v>48</v>
      </c>
      <c r="E2" s="25"/>
      <c r="F2" s="11" t="s">
        <v>49</v>
      </c>
      <c r="G2" s="17" t="s">
        <v>139</v>
      </c>
      <c r="H2" s="17" t="s">
        <v>140</v>
      </c>
    </row>
    <row r="3" ht="12" thickTop="1"/>
    <row r="4" spans="1:8" s="6" customFormat="1" ht="21.75" customHeight="1">
      <c r="A4" s="22">
        <v>1</v>
      </c>
      <c r="B4" s="15" t="s">
        <v>60</v>
      </c>
      <c r="C4" s="12" t="s">
        <v>61</v>
      </c>
      <c r="D4" s="13" t="s">
        <v>0</v>
      </c>
      <c r="E4" s="14" t="s">
        <v>62</v>
      </c>
      <c r="F4" s="14" t="s">
        <v>187</v>
      </c>
      <c r="G4" s="19">
        <f>100*6</f>
        <v>600</v>
      </c>
      <c r="H4" s="19">
        <f>100*6</f>
        <v>600</v>
      </c>
    </row>
    <row r="5" spans="1:8" s="6" customFormat="1" ht="21.75" customHeight="1">
      <c r="A5" s="22">
        <v>2</v>
      </c>
      <c r="B5" s="15" t="s">
        <v>60</v>
      </c>
      <c r="C5" s="12" t="s">
        <v>150</v>
      </c>
      <c r="D5" s="13" t="s">
        <v>0</v>
      </c>
      <c r="E5" s="14" t="s">
        <v>151</v>
      </c>
      <c r="F5" s="14" t="s">
        <v>237</v>
      </c>
      <c r="G5" s="19"/>
      <c r="H5" s="19"/>
    </row>
    <row r="6" spans="1:8" s="6" customFormat="1" ht="21.75" customHeight="1">
      <c r="A6" s="22">
        <v>3</v>
      </c>
      <c r="B6" s="15" t="s">
        <v>63</v>
      </c>
      <c r="C6" s="12" t="s">
        <v>138</v>
      </c>
      <c r="D6" s="13" t="s">
        <v>0</v>
      </c>
      <c r="E6" s="14" t="s">
        <v>64</v>
      </c>
      <c r="F6" s="14" t="s">
        <v>145</v>
      </c>
      <c r="G6" s="19">
        <f>100*6</f>
        <v>600</v>
      </c>
      <c r="H6" s="19">
        <f>100*6</f>
        <v>600</v>
      </c>
    </row>
    <row r="7" spans="1:8" s="6" customFormat="1" ht="21.75" customHeight="1">
      <c r="A7" s="22">
        <v>4</v>
      </c>
      <c r="B7" s="15" t="s">
        <v>65</v>
      </c>
      <c r="C7" s="12" t="s">
        <v>155</v>
      </c>
      <c r="D7" s="13" t="s">
        <v>0</v>
      </c>
      <c r="E7" s="14" t="s">
        <v>142</v>
      </c>
      <c r="F7" s="14" t="s">
        <v>227</v>
      </c>
      <c r="G7" s="19"/>
      <c r="H7" s="19"/>
    </row>
    <row r="8" spans="1:8" s="6" customFormat="1" ht="21.75" customHeight="1">
      <c r="A8" s="22">
        <v>5</v>
      </c>
      <c r="B8" s="15" t="s">
        <v>66</v>
      </c>
      <c r="C8" s="12" t="s">
        <v>154</v>
      </c>
      <c r="D8" s="13" t="s">
        <v>0</v>
      </c>
      <c r="E8" s="14" t="s">
        <v>67</v>
      </c>
      <c r="F8" s="14" t="s">
        <v>240</v>
      </c>
      <c r="G8" s="19"/>
      <c r="H8" s="19"/>
    </row>
    <row r="9" spans="1:8" s="6" customFormat="1" ht="21.75" customHeight="1">
      <c r="A9" s="22">
        <v>6</v>
      </c>
      <c r="B9" s="15" t="s">
        <v>210</v>
      </c>
      <c r="C9" s="12" t="s">
        <v>211</v>
      </c>
      <c r="D9" s="13" t="s">
        <v>0</v>
      </c>
      <c r="E9" s="14" t="s">
        <v>259</v>
      </c>
      <c r="F9" s="14" t="s">
        <v>148</v>
      </c>
      <c r="G9" s="19"/>
      <c r="H9" s="19"/>
    </row>
    <row r="10" spans="1:8" s="6" customFormat="1" ht="21.75" customHeight="1">
      <c r="A10" s="22">
        <v>7</v>
      </c>
      <c r="B10" s="15" t="s">
        <v>68</v>
      </c>
      <c r="C10" s="12" t="s">
        <v>69</v>
      </c>
      <c r="D10" s="13" t="s">
        <v>0</v>
      </c>
      <c r="E10" s="14" t="s">
        <v>70</v>
      </c>
      <c r="F10" s="14" t="s">
        <v>239</v>
      </c>
      <c r="G10" s="19"/>
      <c r="H10" s="19"/>
    </row>
    <row r="11" spans="1:8" s="6" customFormat="1" ht="21.75" customHeight="1">
      <c r="A11" s="22">
        <v>8</v>
      </c>
      <c r="B11" s="15" t="s">
        <v>156</v>
      </c>
      <c r="C11" s="12" t="s">
        <v>157</v>
      </c>
      <c r="D11" s="13" t="s">
        <v>0</v>
      </c>
      <c r="E11" s="14" t="s">
        <v>158</v>
      </c>
      <c r="F11" s="14" t="s">
        <v>243</v>
      </c>
      <c r="G11" s="19"/>
      <c r="H11" s="19"/>
    </row>
    <row r="12" spans="1:8" s="6" customFormat="1" ht="21.75" customHeight="1">
      <c r="A12" s="22">
        <v>9</v>
      </c>
      <c r="B12" s="15" t="s">
        <v>71</v>
      </c>
      <c r="C12" s="12" t="s">
        <v>72</v>
      </c>
      <c r="D12" s="13" t="s">
        <v>0</v>
      </c>
      <c r="E12" s="14" t="s">
        <v>73</v>
      </c>
      <c r="F12" s="14" t="s">
        <v>238</v>
      </c>
      <c r="G12" s="19"/>
      <c r="H12" s="19"/>
    </row>
    <row r="13" spans="1:8" s="6" customFormat="1" ht="21.75" customHeight="1">
      <c r="A13" s="22">
        <v>10</v>
      </c>
      <c r="B13" s="15" t="s">
        <v>74</v>
      </c>
      <c r="C13" s="12" t="s">
        <v>75</v>
      </c>
      <c r="D13" s="13" t="s">
        <v>1</v>
      </c>
      <c r="E13" s="14" t="s">
        <v>2</v>
      </c>
      <c r="F13" s="14" t="s">
        <v>229</v>
      </c>
      <c r="G13" s="19"/>
      <c r="H13" s="19"/>
    </row>
    <row r="14" spans="1:8" s="6" customFormat="1" ht="21.75" customHeight="1">
      <c r="A14" s="22">
        <v>11</v>
      </c>
      <c r="B14" s="15" t="s">
        <v>3</v>
      </c>
      <c r="C14" s="12" t="s">
        <v>4</v>
      </c>
      <c r="D14" s="13" t="s">
        <v>0</v>
      </c>
      <c r="E14" s="14" t="s">
        <v>5</v>
      </c>
      <c r="F14" s="14" t="s">
        <v>251</v>
      </c>
      <c r="G14" s="19"/>
      <c r="H14" s="19"/>
    </row>
    <row r="15" spans="1:8" s="6" customFormat="1" ht="21.75" customHeight="1">
      <c r="A15" s="22">
        <v>12</v>
      </c>
      <c r="B15" s="15" t="s">
        <v>76</v>
      </c>
      <c r="C15" s="12" t="s">
        <v>77</v>
      </c>
      <c r="D15" s="13" t="s">
        <v>1</v>
      </c>
      <c r="E15" s="14" t="s">
        <v>78</v>
      </c>
      <c r="F15" s="14" t="s">
        <v>143</v>
      </c>
      <c r="G15" s="19"/>
      <c r="H15" s="19"/>
    </row>
    <row r="16" spans="1:8" s="6" customFormat="1" ht="21.75" customHeight="1">
      <c r="A16" s="22">
        <v>13</v>
      </c>
      <c r="B16" s="15" t="s">
        <v>216</v>
      </c>
      <c r="C16" s="12" t="s">
        <v>223</v>
      </c>
      <c r="D16" s="13" t="s">
        <v>0</v>
      </c>
      <c r="E16" s="14" t="s">
        <v>217</v>
      </c>
      <c r="F16" s="14" t="s">
        <v>231</v>
      </c>
      <c r="G16" s="19"/>
      <c r="H16" s="19"/>
    </row>
    <row r="17" spans="1:8" s="6" customFormat="1" ht="21.75" customHeight="1">
      <c r="A17" s="22">
        <v>14</v>
      </c>
      <c r="B17" s="15" t="s">
        <v>6</v>
      </c>
      <c r="C17" s="12" t="s">
        <v>80</v>
      </c>
      <c r="D17" s="13" t="s">
        <v>7</v>
      </c>
      <c r="E17" s="14" t="s">
        <v>81</v>
      </c>
      <c r="F17" s="14" t="s">
        <v>248</v>
      </c>
      <c r="G17" s="19">
        <f>5*50</f>
        <v>250</v>
      </c>
      <c r="H17" s="19">
        <f>5*50</f>
        <v>250</v>
      </c>
    </row>
    <row r="18" spans="1:8" s="6" customFormat="1" ht="21.75" customHeight="1">
      <c r="A18" s="22">
        <v>15</v>
      </c>
      <c r="B18" s="15" t="s">
        <v>82</v>
      </c>
      <c r="C18" s="12" t="s">
        <v>83</v>
      </c>
      <c r="D18" s="13" t="s">
        <v>84</v>
      </c>
      <c r="E18" s="14" t="s">
        <v>152</v>
      </c>
      <c r="F18" s="14" t="s">
        <v>235</v>
      </c>
      <c r="G18" s="19"/>
      <c r="H18" s="19"/>
    </row>
    <row r="19" spans="1:8" s="6" customFormat="1" ht="21.75" customHeight="1">
      <c r="A19" s="22">
        <v>16</v>
      </c>
      <c r="B19" s="15" t="s">
        <v>85</v>
      </c>
      <c r="C19" s="12" t="s">
        <v>86</v>
      </c>
      <c r="D19" s="13" t="s">
        <v>8</v>
      </c>
      <c r="E19" s="14" t="s">
        <v>87</v>
      </c>
      <c r="F19" s="14" t="s">
        <v>194</v>
      </c>
      <c r="G19" s="19">
        <f>81*2</f>
        <v>162</v>
      </c>
      <c r="H19" s="19">
        <f>81*2</f>
        <v>162</v>
      </c>
    </row>
    <row r="20" spans="1:8" s="6" customFormat="1" ht="21.75" customHeight="1">
      <c r="A20" s="22">
        <v>17</v>
      </c>
      <c r="B20" s="15" t="s">
        <v>85</v>
      </c>
      <c r="C20" s="12" t="s">
        <v>88</v>
      </c>
      <c r="D20" s="13" t="s">
        <v>8</v>
      </c>
      <c r="E20" s="14" t="s">
        <v>89</v>
      </c>
      <c r="F20" s="14" t="s">
        <v>153</v>
      </c>
      <c r="G20" s="19"/>
      <c r="H20" s="19"/>
    </row>
    <row r="21" spans="1:8" s="6" customFormat="1" ht="21.75" customHeight="1">
      <c r="A21" s="22">
        <v>18</v>
      </c>
      <c r="B21" s="15" t="s">
        <v>85</v>
      </c>
      <c r="C21" s="12" t="s">
        <v>163</v>
      </c>
      <c r="D21" s="13" t="s">
        <v>8</v>
      </c>
      <c r="E21" s="14" t="s">
        <v>164</v>
      </c>
      <c r="F21" s="14" t="s">
        <v>141</v>
      </c>
      <c r="G21" s="19"/>
      <c r="H21" s="19"/>
    </row>
    <row r="22" spans="1:8" s="6" customFormat="1" ht="21.75" customHeight="1">
      <c r="A22" s="22">
        <v>19</v>
      </c>
      <c r="B22" s="15" t="s">
        <v>85</v>
      </c>
      <c r="C22" s="12" t="s">
        <v>165</v>
      </c>
      <c r="D22" s="13" t="s">
        <v>8</v>
      </c>
      <c r="E22" s="14" t="s">
        <v>166</v>
      </c>
      <c r="F22" s="14" t="s">
        <v>141</v>
      </c>
      <c r="G22" s="19"/>
      <c r="H22" s="19"/>
    </row>
    <row r="23" spans="1:8" s="6" customFormat="1" ht="21.75" customHeight="1">
      <c r="A23" s="22">
        <v>20</v>
      </c>
      <c r="B23" s="15" t="s">
        <v>9</v>
      </c>
      <c r="C23" s="12" t="s">
        <v>90</v>
      </c>
      <c r="D23" s="13" t="s">
        <v>10</v>
      </c>
      <c r="E23" s="14" t="s">
        <v>91</v>
      </c>
      <c r="F23" s="14" t="s">
        <v>159</v>
      </c>
      <c r="G23" s="19">
        <f>64*6</f>
        <v>384</v>
      </c>
      <c r="H23" s="19">
        <f>7*64</f>
        <v>448</v>
      </c>
    </row>
    <row r="24" spans="1:8" s="6" customFormat="1" ht="21.75" customHeight="1">
      <c r="A24" s="22">
        <v>21</v>
      </c>
      <c r="B24" s="15" t="s">
        <v>92</v>
      </c>
      <c r="C24" s="12" t="s">
        <v>93</v>
      </c>
      <c r="D24" s="13" t="s">
        <v>94</v>
      </c>
      <c r="E24" s="14" t="s">
        <v>95</v>
      </c>
      <c r="F24" s="16">
        <v>0.4583333333333333</v>
      </c>
      <c r="G24" s="19"/>
      <c r="H24" s="19"/>
    </row>
    <row r="25" spans="1:8" s="6" customFormat="1" ht="21.75" customHeight="1">
      <c r="A25" s="22">
        <v>22</v>
      </c>
      <c r="B25" s="15" t="s">
        <v>92</v>
      </c>
      <c r="C25" s="12" t="s">
        <v>167</v>
      </c>
      <c r="D25" s="13" t="s">
        <v>94</v>
      </c>
      <c r="E25" s="14" t="s">
        <v>168</v>
      </c>
      <c r="F25" s="14" t="s">
        <v>196</v>
      </c>
      <c r="G25" s="19">
        <f>55*3</f>
        <v>165</v>
      </c>
      <c r="H25" s="19">
        <f>55*3</f>
        <v>165</v>
      </c>
    </row>
    <row r="26" spans="1:8" s="6" customFormat="1" ht="21.75" customHeight="1">
      <c r="A26" s="22">
        <v>23</v>
      </c>
      <c r="B26" s="15" t="s">
        <v>212</v>
      </c>
      <c r="C26" s="12" t="s">
        <v>213</v>
      </c>
      <c r="D26" s="13" t="s">
        <v>214</v>
      </c>
      <c r="E26" s="14" t="s">
        <v>215</v>
      </c>
      <c r="F26" s="14" t="s">
        <v>247</v>
      </c>
      <c r="G26" s="19"/>
      <c r="H26" s="19"/>
    </row>
    <row r="27" spans="1:8" s="6" customFormat="1" ht="21.75" customHeight="1">
      <c r="A27" s="22">
        <v>24</v>
      </c>
      <c r="B27" s="15" t="s">
        <v>96</v>
      </c>
      <c r="C27" s="12" t="s">
        <v>97</v>
      </c>
      <c r="D27" s="13" t="s">
        <v>98</v>
      </c>
      <c r="E27" s="14" t="s">
        <v>99</v>
      </c>
      <c r="F27" s="14" t="s">
        <v>258</v>
      </c>
      <c r="G27" s="19">
        <f>91*6</f>
        <v>546</v>
      </c>
      <c r="H27" s="19">
        <f>91*5</f>
        <v>455</v>
      </c>
    </row>
    <row r="28" spans="1:8" s="6" customFormat="1" ht="21.75" customHeight="1">
      <c r="A28" s="22">
        <v>25</v>
      </c>
      <c r="B28" s="15" t="s">
        <v>58</v>
      </c>
      <c r="C28" s="12" t="s">
        <v>100</v>
      </c>
      <c r="D28" s="13" t="s">
        <v>59</v>
      </c>
      <c r="E28" s="14" t="s">
        <v>101</v>
      </c>
      <c r="F28" s="14" t="s">
        <v>185</v>
      </c>
      <c r="G28" s="19"/>
      <c r="H28" s="19"/>
    </row>
    <row r="29" spans="1:8" s="6" customFormat="1" ht="21.75" customHeight="1">
      <c r="A29" s="22">
        <v>26</v>
      </c>
      <c r="B29" s="15" t="s">
        <v>58</v>
      </c>
      <c r="C29" s="12" t="s">
        <v>161</v>
      </c>
      <c r="D29" s="13" t="s">
        <v>59</v>
      </c>
      <c r="E29" s="14" t="s">
        <v>162</v>
      </c>
      <c r="F29" s="14" t="s">
        <v>228</v>
      </c>
      <c r="G29" s="19"/>
      <c r="H29" s="19"/>
    </row>
    <row r="30" spans="1:8" s="6" customFormat="1" ht="21.75" customHeight="1">
      <c r="A30" s="22">
        <v>27</v>
      </c>
      <c r="B30" s="15" t="s">
        <v>218</v>
      </c>
      <c r="C30" s="12" t="s">
        <v>219</v>
      </c>
      <c r="D30" s="13" t="s">
        <v>220</v>
      </c>
      <c r="E30" s="14" t="s">
        <v>221</v>
      </c>
      <c r="F30" s="16" t="s">
        <v>222</v>
      </c>
      <c r="G30" s="19">
        <f>72*5</f>
        <v>360</v>
      </c>
      <c r="H30" s="19">
        <f>72*5</f>
        <v>360</v>
      </c>
    </row>
    <row r="31" spans="1:8" s="6" customFormat="1" ht="21.75" customHeight="1">
      <c r="A31" s="22">
        <v>28</v>
      </c>
      <c r="B31" s="15" t="s">
        <v>174</v>
      </c>
      <c r="C31" s="12" t="s">
        <v>79</v>
      </c>
      <c r="D31" s="13" t="s">
        <v>176</v>
      </c>
      <c r="E31" s="14" t="s">
        <v>177</v>
      </c>
      <c r="F31" s="16" t="s">
        <v>183</v>
      </c>
      <c r="G31" s="19">
        <f>52*5</f>
        <v>260</v>
      </c>
      <c r="H31" s="19">
        <f>52*5</f>
        <v>260</v>
      </c>
    </row>
    <row r="32" spans="1:8" s="6" customFormat="1" ht="21.75" customHeight="1">
      <c r="A32" s="22">
        <v>29</v>
      </c>
      <c r="B32" s="15" t="s">
        <v>174</v>
      </c>
      <c r="C32" s="12" t="s">
        <v>175</v>
      </c>
      <c r="D32" s="13" t="s">
        <v>176</v>
      </c>
      <c r="E32" s="14" t="s">
        <v>178</v>
      </c>
      <c r="F32" s="16" t="s">
        <v>188</v>
      </c>
      <c r="G32" s="19">
        <f>5*100</f>
        <v>500</v>
      </c>
      <c r="H32" s="19">
        <f>5*100</f>
        <v>500</v>
      </c>
    </row>
    <row r="33" spans="1:8" s="6" customFormat="1" ht="21.75" customHeight="1">
      <c r="A33" s="22">
        <v>30</v>
      </c>
      <c r="B33" s="15" t="s">
        <v>11</v>
      </c>
      <c r="C33" s="12" t="s">
        <v>102</v>
      </c>
      <c r="D33" s="13" t="s">
        <v>12</v>
      </c>
      <c r="E33" s="14" t="s">
        <v>103</v>
      </c>
      <c r="F33" s="14" t="s">
        <v>144</v>
      </c>
      <c r="G33" s="19"/>
      <c r="H33" s="19"/>
    </row>
    <row r="34" spans="1:8" s="6" customFormat="1" ht="21.75" customHeight="1">
      <c r="A34" s="22">
        <v>31</v>
      </c>
      <c r="B34" s="15" t="s">
        <v>11</v>
      </c>
      <c r="C34" s="12" t="s">
        <v>104</v>
      </c>
      <c r="D34" s="13" t="s">
        <v>12</v>
      </c>
      <c r="E34" s="14" t="s">
        <v>105</v>
      </c>
      <c r="F34" s="14" t="s">
        <v>193</v>
      </c>
      <c r="G34" s="19"/>
      <c r="H34" s="19"/>
    </row>
    <row r="35" spans="1:8" s="6" customFormat="1" ht="21.75" customHeight="1">
      <c r="A35" s="22">
        <v>32</v>
      </c>
      <c r="B35" s="15" t="s">
        <v>11</v>
      </c>
      <c r="C35" s="12" t="s">
        <v>172</v>
      </c>
      <c r="D35" s="13" t="s">
        <v>12</v>
      </c>
      <c r="E35" s="14" t="s">
        <v>173</v>
      </c>
      <c r="F35" s="14" t="s">
        <v>186</v>
      </c>
      <c r="G35" s="19"/>
      <c r="H35" s="19"/>
    </row>
    <row r="36" spans="1:8" s="6" customFormat="1" ht="21.75" customHeight="1">
      <c r="A36" s="22">
        <v>33</v>
      </c>
      <c r="B36" s="15" t="s">
        <v>11</v>
      </c>
      <c r="C36" s="12" t="s">
        <v>197</v>
      </c>
      <c r="D36" s="13" t="s">
        <v>12</v>
      </c>
      <c r="E36" s="14" t="s">
        <v>198</v>
      </c>
      <c r="F36" s="14" t="s">
        <v>236</v>
      </c>
      <c r="G36" s="19">
        <f>42*4</f>
        <v>168</v>
      </c>
      <c r="H36" s="19">
        <f>42*4</f>
        <v>168</v>
      </c>
    </row>
    <row r="37" spans="1:8" s="6" customFormat="1" ht="21.75" customHeight="1">
      <c r="A37" s="22">
        <v>34</v>
      </c>
      <c r="B37" s="15" t="s">
        <v>106</v>
      </c>
      <c r="C37" s="12" t="s">
        <v>107</v>
      </c>
      <c r="D37" s="13" t="s">
        <v>108</v>
      </c>
      <c r="E37" s="14" t="s">
        <v>109</v>
      </c>
      <c r="F37" s="14" t="s">
        <v>148</v>
      </c>
      <c r="G37" s="19">
        <f>166*5</f>
        <v>830</v>
      </c>
      <c r="H37" s="19">
        <f>166*5</f>
        <v>830</v>
      </c>
    </row>
    <row r="38" spans="1:8" s="6" customFormat="1" ht="21.75" customHeight="1">
      <c r="A38" s="22">
        <v>35</v>
      </c>
      <c r="B38" s="15" t="s">
        <v>14</v>
      </c>
      <c r="C38" s="12" t="s">
        <v>110</v>
      </c>
      <c r="D38" s="13" t="s">
        <v>15</v>
      </c>
      <c r="E38" s="14" t="s">
        <v>16</v>
      </c>
      <c r="F38" s="16" t="s">
        <v>253</v>
      </c>
      <c r="G38" s="19">
        <f>435*3</f>
        <v>1305</v>
      </c>
      <c r="H38" s="19">
        <f>435*3</f>
        <v>1305</v>
      </c>
    </row>
    <row r="39" spans="1:8" s="6" customFormat="1" ht="21.75" customHeight="1">
      <c r="A39" s="22">
        <v>36</v>
      </c>
      <c r="B39" s="15" t="s">
        <v>18</v>
      </c>
      <c r="C39" s="12" t="s">
        <v>111</v>
      </c>
      <c r="D39" s="13" t="s">
        <v>19</v>
      </c>
      <c r="E39" s="14" t="s">
        <v>112</v>
      </c>
      <c r="F39" s="14" t="s">
        <v>182</v>
      </c>
      <c r="G39" s="19"/>
      <c r="H39" s="19"/>
    </row>
    <row r="40" spans="1:8" s="6" customFormat="1" ht="21.75" customHeight="1">
      <c r="A40" s="22">
        <v>37</v>
      </c>
      <c r="B40" s="15" t="s">
        <v>18</v>
      </c>
      <c r="C40" s="12" t="s">
        <v>50</v>
      </c>
      <c r="D40" s="13" t="s">
        <v>19</v>
      </c>
      <c r="E40" s="14" t="s">
        <v>51</v>
      </c>
      <c r="F40" s="14" t="s">
        <v>141</v>
      </c>
      <c r="G40" s="19">
        <f>250*6</f>
        <v>1500</v>
      </c>
      <c r="H40" s="19">
        <f>250*6</f>
        <v>1500</v>
      </c>
    </row>
    <row r="41" spans="1:8" s="6" customFormat="1" ht="21.75" customHeight="1">
      <c r="A41" s="22">
        <v>38</v>
      </c>
      <c r="B41" s="15" t="s">
        <v>113</v>
      </c>
      <c r="C41" s="12" t="s">
        <v>57</v>
      </c>
      <c r="D41" s="13" t="s">
        <v>21</v>
      </c>
      <c r="E41" s="14" t="s">
        <v>114</v>
      </c>
      <c r="F41" s="14" t="s">
        <v>252</v>
      </c>
      <c r="G41" s="19">
        <f>132*3</f>
        <v>396</v>
      </c>
      <c r="H41" s="19">
        <f>132*3</f>
        <v>396</v>
      </c>
    </row>
    <row r="42" spans="1:8" s="6" customFormat="1" ht="21.75" customHeight="1">
      <c r="A42" s="22">
        <v>39</v>
      </c>
      <c r="B42" s="15" t="s">
        <v>113</v>
      </c>
      <c r="C42" s="12" t="s">
        <v>181</v>
      </c>
      <c r="D42" s="13" t="s">
        <v>21</v>
      </c>
      <c r="E42" s="14" t="s">
        <v>189</v>
      </c>
      <c r="F42" s="14" t="s">
        <v>171</v>
      </c>
      <c r="G42" s="19"/>
      <c r="H42" s="19"/>
    </row>
    <row r="43" spans="1:8" s="6" customFormat="1" ht="21.75" customHeight="1">
      <c r="A43" s="22">
        <v>40</v>
      </c>
      <c r="B43" s="15" t="s">
        <v>199</v>
      </c>
      <c r="C43" s="12" t="s">
        <v>200</v>
      </c>
      <c r="D43" s="13" t="s">
        <v>205</v>
      </c>
      <c r="E43" s="14" t="s">
        <v>203</v>
      </c>
      <c r="F43" s="14" t="s">
        <v>149</v>
      </c>
      <c r="G43" s="19"/>
      <c r="H43" s="19"/>
    </row>
    <row r="44" spans="1:8" s="6" customFormat="1" ht="21.75" customHeight="1">
      <c r="A44" s="22">
        <v>41</v>
      </c>
      <c r="B44" s="15" t="s">
        <v>201</v>
      </c>
      <c r="C44" s="12" t="s">
        <v>202</v>
      </c>
      <c r="D44" s="13" t="s">
        <v>205</v>
      </c>
      <c r="E44" s="14" t="s">
        <v>204</v>
      </c>
      <c r="F44" s="14" t="s">
        <v>141</v>
      </c>
      <c r="G44" s="19">
        <f>249*5</f>
        <v>1245</v>
      </c>
      <c r="H44" s="19">
        <f>249*5</f>
        <v>1245</v>
      </c>
    </row>
    <row r="45" spans="1:8" s="6" customFormat="1" ht="21.75" customHeight="1">
      <c r="A45" s="22">
        <v>42</v>
      </c>
      <c r="B45" s="15" t="s">
        <v>206</v>
      </c>
      <c r="C45" s="12" t="s">
        <v>207</v>
      </c>
      <c r="D45" s="13" t="s">
        <v>208</v>
      </c>
      <c r="E45" s="14" t="s">
        <v>209</v>
      </c>
      <c r="F45" s="14" t="s">
        <v>234</v>
      </c>
      <c r="G45" s="19"/>
      <c r="H45" s="19"/>
    </row>
    <row r="46" spans="1:8" s="6" customFormat="1" ht="21.75" customHeight="1">
      <c r="A46" s="22">
        <v>43</v>
      </c>
      <c r="B46" s="15" t="s">
        <v>22</v>
      </c>
      <c r="C46" s="12" t="s">
        <v>115</v>
      </c>
      <c r="D46" s="13" t="s">
        <v>23</v>
      </c>
      <c r="E46" s="14" t="s">
        <v>116</v>
      </c>
      <c r="F46" s="14" t="s">
        <v>141</v>
      </c>
      <c r="G46" s="19">
        <f>6*93</f>
        <v>558</v>
      </c>
      <c r="H46" s="19">
        <f>6*93</f>
        <v>558</v>
      </c>
    </row>
    <row r="47" spans="1:8" s="6" customFormat="1" ht="21.75" customHeight="1">
      <c r="A47" s="22">
        <v>44</v>
      </c>
      <c r="B47" s="15" t="s">
        <v>22</v>
      </c>
      <c r="C47" s="12" t="s">
        <v>24</v>
      </c>
      <c r="D47" s="13" t="s">
        <v>23</v>
      </c>
      <c r="E47" s="14" t="s">
        <v>25</v>
      </c>
      <c r="F47" s="14" t="s">
        <v>141</v>
      </c>
      <c r="G47" s="19">
        <f>50*6</f>
        <v>300</v>
      </c>
      <c r="H47" s="19">
        <f>50*6</f>
        <v>300</v>
      </c>
    </row>
    <row r="48" spans="1:8" s="6" customFormat="1" ht="21.75" customHeight="1">
      <c r="A48" s="22">
        <v>45</v>
      </c>
      <c r="B48" s="15" t="s">
        <v>26</v>
      </c>
      <c r="C48" s="12" t="s">
        <v>27</v>
      </c>
      <c r="D48" s="13" t="s">
        <v>20</v>
      </c>
      <c r="E48" s="14" t="s">
        <v>28</v>
      </c>
      <c r="F48" s="14" t="s">
        <v>195</v>
      </c>
      <c r="G48" s="19"/>
      <c r="H48" s="19"/>
    </row>
    <row r="49" spans="1:8" s="6" customFormat="1" ht="21.75" customHeight="1">
      <c r="A49" s="22">
        <v>46</v>
      </c>
      <c r="B49" s="15" t="s">
        <v>26</v>
      </c>
      <c r="C49" s="12" t="s">
        <v>56</v>
      </c>
      <c r="D49" s="13" t="s">
        <v>20</v>
      </c>
      <c r="E49" s="14" t="s">
        <v>137</v>
      </c>
      <c r="F49" s="14" t="s">
        <v>184</v>
      </c>
      <c r="G49" s="19">
        <f>194*5</f>
        <v>970</v>
      </c>
      <c r="H49" s="19">
        <f>194*5</f>
        <v>970</v>
      </c>
    </row>
    <row r="50" spans="1:8" s="6" customFormat="1" ht="21.75" customHeight="1">
      <c r="A50" s="22">
        <v>47</v>
      </c>
      <c r="B50" s="15" t="s">
        <v>29</v>
      </c>
      <c r="C50" s="12" t="s">
        <v>254</v>
      </c>
      <c r="D50" s="13" t="s">
        <v>7</v>
      </c>
      <c r="E50" s="14" t="s">
        <v>255</v>
      </c>
      <c r="F50" s="14" t="s">
        <v>256</v>
      </c>
      <c r="G50" s="19">
        <f>110*4</f>
        <v>440</v>
      </c>
      <c r="H50" s="19">
        <f>110*4</f>
        <v>440</v>
      </c>
    </row>
    <row r="51" spans="1:8" s="6" customFormat="1" ht="21.75" customHeight="1">
      <c r="A51" s="22">
        <v>48</v>
      </c>
      <c r="B51" s="15" t="s">
        <v>117</v>
      </c>
      <c r="C51" s="12" t="s">
        <v>118</v>
      </c>
      <c r="D51" s="13" t="s">
        <v>119</v>
      </c>
      <c r="E51" s="14" t="s">
        <v>120</v>
      </c>
      <c r="F51" s="14" t="s">
        <v>144</v>
      </c>
      <c r="G51" s="19"/>
      <c r="H51" s="19"/>
    </row>
    <row r="52" spans="1:8" s="6" customFormat="1" ht="21.75" customHeight="1">
      <c r="A52" s="22">
        <v>49</v>
      </c>
      <c r="B52" s="15" t="s">
        <v>121</v>
      </c>
      <c r="C52" s="12" t="s">
        <v>30</v>
      </c>
      <c r="D52" s="13" t="s">
        <v>160</v>
      </c>
      <c r="E52" s="14" t="s">
        <v>31</v>
      </c>
      <c r="F52" s="14" t="s">
        <v>250</v>
      </c>
      <c r="G52" s="19"/>
      <c r="H52" s="19"/>
    </row>
    <row r="53" spans="1:8" s="6" customFormat="1" ht="21.75" customHeight="1">
      <c r="A53" s="22">
        <v>50</v>
      </c>
      <c r="B53" s="15" t="s">
        <v>121</v>
      </c>
      <c r="C53" s="12" t="s">
        <v>244</v>
      </c>
      <c r="D53" s="13" t="s">
        <v>160</v>
      </c>
      <c r="E53" s="14" t="s">
        <v>245</v>
      </c>
      <c r="F53" s="14" t="s">
        <v>246</v>
      </c>
      <c r="G53" s="19">
        <f>81*5</f>
        <v>405</v>
      </c>
      <c r="H53" s="19">
        <f>81*5</f>
        <v>405</v>
      </c>
    </row>
    <row r="54" spans="1:8" s="6" customFormat="1" ht="21.75" customHeight="1">
      <c r="A54" s="22">
        <v>51</v>
      </c>
      <c r="B54" s="15" t="s">
        <v>32</v>
      </c>
      <c r="C54" s="12" t="s">
        <v>54</v>
      </c>
      <c r="D54" s="13" t="s">
        <v>33</v>
      </c>
      <c r="E54" s="14" t="s">
        <v>55</v>
      </c>
      <c r="F54" s="14" t="s">
        <v>141</v>
      </c>
      <c r="G54" s="19"/>
      <c r="H54" s="19"/>
    </row>
    <row r="55" spans="1:226" s="6" customFormat="1" ht="21.75" customHeight="1">
      <c r="A55" s="22">
        <v>52</v>
      </c>
      <c r="B55" s="15" t="s">
        <v>34</v>
      </c>
      <c r="C55" s="12" t="s">
        <v>122</v>
      </c>
      <c r="D55" s="13" t="s">
        <v>35</v>
      </c>
      <c r="E55" s="14" t="s">
        <v>53</v>
      </c>
      <c r="F55" s="14" t="s">
        <v>225</v>
      </c>
      <c r="G55" s="19"/>
      <c r="H55" s="19"/>
      <c r="HR55" s="6" t="s">
        <v>169</v>
      </c>
    </row>
    <row r="56" spans="1:8" s="6" customFormat="1" ht="21.75" customHeight="1">
      <c r="A56" s="22">
        <v>53</v>
      </c>
      <c r="B56" s="15" t="s">
        <v>34</v>
      </c>
      <c r="C56" s="12" t="s">
        <v>123</v>
      </c>
      <c r="D56" s="13" t="s">
        <v>35</v>
      </c>
      <c r="E56" s="14" t="s">
        <v>124</v>
      </c>
      <c r="F56" s="14" t="s">
        <v>224</v>
      </c>
      <c r="G56" s="19"/>
      <c r="H56" s="19"/>
    </row>
    <row r="57" spans="1:8" s="6" customFormat="1" ht="21.75" customHeight="1">
      <c r="A57" s="22">
        <v>54</v>
      </c>
      <c r="B57" s="15" t="s">
        <v>34</v>
      </c>
      <c r="C57" s="12" t="s">
        <v>125</v>
      </c>
      <c r="D57" s="13" t="s">
        <v>35</v>
      </c>
      <c r="E57" s="14" t="s">
        <v>126</v>
      </c>
      <c r="F57" s="14" t="s">
        <v>226</v>
      </c>
      <c r="G57" s="19"/>
      <c r="H57" s="19"/>
    </row>
    <row r="58" spans="1:8" s="6" customFormat="1" ht="21.75" customHeight="1">
      <c r="A58" s="22">
        <v>55</v>
      </c>
      <c r="B58" s="15" t="s">
        <v>127</v>
      </c>
      <c r="C58" s="12" t="s">
        <v>233</v>
      </c>
      <c r="D58" s="13" t="s">
        <v>36</v>
      </c>
      <c r="E58" s="14" t="s">
        <v>232</v>
      </c>
      <c r="F58" s="14" t="s">
        <v>141</v>
      </c>
      <c r="G58" s="19"/>
      <c r="H58" s="19"/>
    </row>
    <row r="59" spans="1:8" s="6" customFormat="1" ht="21.75" customHeight="1">
      <c r="A59" s="22">
        <v>56</v>
      </c>
      <c r="B59" s="15" t="s">
        <v>37</v>
      </c>
      <c r="C59" s="12" t="s">
        <v>79</v>
      </c>
      <c r="D59" s="13" t="s">
        <v>38</v>
      </c>
      <c r="E59" s="14" t="s">
        <v>52</v>
      </c>
      <c r="F59" s="14" t="s">
        <v>146</v>
      </c>
      <c r="G59" s="19"/>
      <c r="H59" s="19"/>
    </row>
    <row r="60" spans="1:8" s="6" customFormat="1" ht="21.75" customHeight="1">
      <c r="A60" s="22">
        <v>57</v>
      </c>
      <c r="B60" s="15" t="s">
        <v>39</v>
      </c>
      <c r="C60" s="12" t="s">
        <v>179</v>
      </c>
      <c r="D60" s="13" t="s">
        <v>13</v>
      </c>
      <c r="E60" s="14" t="s">
        <v>180</v>
      </c>
      <c r="F60" s="14" t="s">
        <v>230</v>
      </c>
      <c r="G60" s="19"/>
      <c r="H60" s="19"/>
    </row>
    <row r="61" spans="1:8" s="6" customFormat="1" ht="21.75" customHeight="1">
      <c r="A61" s="22">
        <v>58</v>
      </c>
      <c r="B61" s="15" t="s">
        <v>40</v>
      </c>
      <c r="C61" s="12" t="s">
        <v>41</v>
      </c>
      <c r="D61" s="13" t="s">
        <v>42</v>
      </c>
      <c r="E61" s="14" t="s">
        <v>43</v>
      </c>
      <c r="F61" s="16" t="s">
        <v>241</v>
      </c>
      <c r="G61" s="19">
        <f>56*6</f>
        <v>336</v>
      </c>
      <c r="H61" s="19">
        <f>56*6</f>
        <v>336</v>
      </c>
    </row>
    <row r="62" spans="1:8" s="6" customFormat="1" ht="21.75" customHeight="1">
      <c r="A62" s="22">
        <v>59</v>
      </c>
      <c r="B62" s="15" t="s">
        <v>40</v>
      </c>
      <c r="C62" s="12" t="s">
        <v>128</v>
      </c>
      <c r="D62" s="13" t="s">
        <v>42</v>
      </c>
      <c r="E62" s="14" t="s">
        <v>129</v>
      </c>
      <c r="F62" s="14" t="s">
        <v>242</v>
      </c>
      <c r="G62" s="19">
        <f>34*3</f>
        <v>102</v>
      </c>
      <c r="H62" s="19">
        <f>34*3</f>
        <v>102</v>
      </c>
    </row>
    <row r="63" spans="1:8" s="6" customFormat="1" ht="21.75" customHeight="1">
      <c r="A63" s="22">
        <v>60</v>
      </c>
      <c r="B63" s="15" t="s">
        <v>44</v>
      </c>
      <c r="C63" s="12" t="s">
        <v>130</v>
      </c>
      <c r="D63" s="13" t="s">
        <v>45</v>
      </c>
      <c r="E63" s="14" t="s">
        <v>131</v>
      </c>
      <c r="F63" s="16">
        <v>0.8854166666666666</v>
      </c>
      <c r="G63" s="19"/>
      <c r="H63" s="19"/>
    </row>
    <row r="64" spans="1:8" s="6" customFormat="1" ht="21.75" customHeight="1">
      <c r="A64" s="22">
        <v>61</v>
      </c>
      <c r="B64" s="15" t="s">
        <v>132</v>
      </c>
      <c r="C64" s="12" t="s">
        <v>133</v>
      </c>
      <c r="D64" s="13" t="s">
        <v>134</v>
      </c>
      <c r="E64" s="14" t="s">
        <v>135</v>
      </c>
      <c r="F64" s="14" t="s">
        <v>147</v>
      </c>
      <c r="G64" s="19"/>
      <c r="H64" s="19"/>
    </row>
    <row r="65" spans="1:8" s="6" customFormat="1" ht="21.75" customHeight="1">
      <c r="A65" s="22">
        <v>62</v>
      </c>
      <c r="B65" s="15" t="s">
        <v>136</v>
      </c>
      <c r="C65" s="12" t="s">
        <v>249</v>
      </c>
      <c r="D65" s="13" t="s">
        <v>17</v>
      </c>
      <c r="E65" s="14" t="s">
        <v>257</v>
      </c>
      <c r="F65" s="14" t="s">
        <v>192</v>
      </c>
      <c r="G65" s="19"/>
      <c r="H65" s="19"/>
    </row>
    <row r="66" spans="2:226" ht="12.75">
      <c r="B66" s="7"/>
      <c r="C66" s="7"/>
      <c r="HR66" s="4" t="s">
        <v>170</v>
      </c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</sheetData>
  <sheetProtection/>
  <mergeCells count="2">
    <mergeCell ref="D1:E1"/>
    <mergeCell ref="D2:E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CINEGROUP3</cp:lastModifiedBy>
  <cp:lastPrinted>2011-03-30T10:45:56Z</cp:lastPrinted>
  <dcterms:created xsi:type="dcterms:W3CDTF">1999-05-26T11:21:22Z</dcterms:created>
  <dcterms:modified xsi:type="dcterms:W3CDTF">2011-04-20T12:49:27Z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